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Halle" sheetId="1" r:id="rId1"/>
  </sheets>
  <definedNames>
    <definedName name="_xlnm.Print_Area" localSheetId="0">'Halle'!$J$14:$P$65</definedName>
    <definedName name="Minikörbe">'Halle'!$U$5:$U$10</definedName>
  </definedNames>
  <calcPr fullCalcOnLoad="1"/>
</workbook>
</file>

<file path=xl/sharedStrings.xml><?xml version="1.0" encoding="utf-8"?>
<sst xmlns="http://schemas.openxmlformats.org/spreadsheetml/2006/main" count="111" uniqueCount="37">
  <si>
    <t>Halle:</t>
  </si>
  <si>
    <t>Folgende Zeiten in oben genannter Halle melden wir für den Punktspielbetrieb im HBV:</t>
  </si>
  <si>
    <t>Wenn sich an der HVV-Verbindung zur Halle etwas geändert hat, bitte hier eintragen:</t>
  </si>
  <si>
    <t>X</t>
  </si>
  <si>
    <t>Ostern</t>
  </si>
  <si>
    <t>Wir verfügen nicht über eigene Hallenzeiten und würden unsere Heimspiele bevorzugt in folgender Verbandshalle austragen:</t>
  </si>
  <si>
    <t xml:space="preserve">Meldebogen Hallenzeiten: </t>
  </si>
  <si>
    <t xml:space="preserve">Verein: </t>
  </si>
  <si>
    <t>Verein:</t>
  </si>
  <si>
    <t>Verfügbar (X):</t>
  </si>
  <si>
    <t>Weihnachten / Silvester</t>
  </si>
  <si>
    <t>Silvester</t>
  </si>
  <si>
    <t>Diese Heimspielstätte wird in der Woche genutzt:</t>
  </si>
  <si>
    <t>Ja, montags</t>
  </si>
  <si>
    <t>Ja, dienstags</t>
  </si>
  <si>
    <t>Ja, donnerstags</t>
  </si>
  <si>
    <t>Ja, mittwochs</t>
  </si>
  <si>
    <t>Ja, freitags</t>
  </si>
  <si>
    <t>Datum</t>
  </si>
  <si>
    <t>von</t>
  </si>
  <si>
    <t>bis</t>
  </si>
  <si>
    <t>Hallenkürzel</t>
  </si>
  <si>
    <t>Nein, Spiele finden samstags und/oder sonntags statt</t>
  </si>
  <si>
    <t>Spielbeginn</t>
  </si>
  <si>
    <t>WE HH</t>
  </si>
  <si>
    <t>Es besteht die Möglichkeit, auf dem Hauptfeld/Querfeld die Körbe auf eine Höhe von 2,60m einzustellen:</t>
  </si>
  <si>
    <t>Ja, nur auf dem Hauptfeld können die Körbe auf 2,60m eingestellt werden.</t>
  </si>
  <si>
    <t>Ja, auf dem Hauptfeld und auf den Querfeldern können die Körbe auf 2,60m eingestellt werden.</t>
  </si>
  <si>
    <t>Ja, nur auf den Querfeldern können die Körbe auf 2,60m eingestellt werden.</t>
  </si>
  <si>
    <t>Nein, die Körbe sind nicht verstellbar</t>
  </si>
  <si>
    <t>Unsere Halle verfügt über eine Vorrichtung, die auf den normalen Korb/auf das Brett angebracht werden kann.</t>
  </si>
  <si>
    <t>Minikörbe: Haupt- und Querfeld</t>
  </si>
  <si>
    <t>Minikörbe: Querfelder</t>
  </si>
  <si>
    <t>Minikörbe: Hauptfeld</t>
  </si>
  <si>
    <t>Minikörbe: keine</t>
  </si>
  <si>
    <t>Minikörbe: können angebracht werden</t>
  </si>
  <si>
    <t>Wenn sich an der HVV-Verbindung zur Halle etwas verändert hat, bitte hier eintragen: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</si>
</sst>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  <numFmt numFmtId="165" formatCode="h:mm;@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shrinkToFit="1"/>
      <protection/>
    </xf>
    <xf numFmtId="164" fontId="6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49" fontId="0" fillId="11" borderId="0" xfId="0" applyNumberFormat="1" applyFont="1" applyFill="1" applyAlignment="1" applyProtection="1">
      <alignment/>
      <protection locked="0"/>
    </xf>
    <xf numFmtId="49" fontId="0" fillId="11" borderId="0" xfId="0" applyNumberFormat="1" applyFill="1" applyAlignment="1" applyProtection="1">
      <alignment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6" fillId="33" borderId="0" xfId="0" applyNumberFormat="1" applyFont="1" applyFill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right"/>
      <protection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11" borderId="0" xfId="0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shrinkToFit="1"/>
      <protection/>
    </xf>
    <xf numFmtId="0" fontId="0" fillId="11" borderId="0" xfId="0" applyFill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horizontal="center"/>
      <protection/>
    </xf>
    <xf numFmtId="0" fontId="3" fillId="11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 shrinkToFit="1"/>
      <protection/>
    </xf>
    <xf numFmtId="0" fontId="0" fillId="11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 shrinkToFit="1"/>
      <protection/>
    </xf>
    <xf numFmtId="0" fontId="0" fillId="0" borderId="0" xfId="0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6"/>
  <sheetViews>
    <sheetView showGridLines="0" tabSelected="1" zoomScalePageLayoutView="0" workbookViewId="0" topLeftCell="A1">
      <pane ySplit="20" topLeftCell="A21" activePane="bottomLeft" state="frozen"/>
      <selection pane="topLeft" activeCell="A1" sqref="A1"/>
      <selection pane="bottomLeft" activeCell="C3" sqref="C3:D3"/>
    </sheetView>
  </sheetViews>
  <sheetFormatPr defaultColWidth="11.421875" defaultRowHeight="12.75"/>
  <cols>
    <col min="1" max="1" width="11.421875" style="8" customWidth="1"/>
    <col min="2" max="2" width="12.140625" style="4" bestFit="1" customWidth="1"/>
    <col min="3" max="3" width="4.28125" style="4" bestFit="1" customWidth="1"/>
    <col min="4" max="4" width="11.7109375" style="6" bestFit="1" customWidth="1"/>
    <col min="5" max="6" width="11.421875" style="3" customWidth="1"/>
    <col min="7" max="8" width="11.421875" style="4" customWidth="1"/>
    <col min="9" max="9" width="4.00390625" style="4" customWidth="1"/>
    <col min="10" max="10" width="4.28125" style="4" bestFit="1" customWidth="1"/>
    <col min="11" max="11" width="11.57421875" style="6" bestFit="1" customWidth="1"/>
    <col min="12" max="12" width="21.8515625" style="4" bestFit="1" customWidth="1"/>
    <col min="13" max="13" width="4.7109375" style="4" customWidth="1"/>
    <col min="14" max="14" width="4.28125" style="4" bestFit="1" customWidth="1"/>
    <col min="15" max="15" width="11.57421875" style="6" bestFit="1" customWidth="1"/>
    <col min="16" max="16" width="24.7109375" style="4" bestFit="1" customWidth="1"/>
    <col min="17" max="26" width="11.421875" style="4" hidden="1" customWidth="1"/>
    <col min="27" max="16384" width="11.421875" style="4" customWidth="1"/>
  </cols>
  <sheetData>
    <row r="1" ht="15.75">
      <c r="B1" s="5" t="s">
        <v>6</v>
      </c>
    </row>
    <row r="3" spans="2:4" ht="18">
      <c r="B3" s="4" t="s">
        <v>8</v>
      </c>
      <c r="C3" s="25"/>
      <c r="D3" s="26"/>
    </row>
    <row r="4" spans="2:18" ht="18">
      <c r="B4" s="4" t="s">
        <v>0</v>
      </c>
      <c r="C4" s="32"/>
      <c r="D4" s="32"/>
      <c r="R4" s="4" t="s">
        <v>22</v>
      </c>
    </row>
    <row r="5" spans="2:19" ht="12.75">
      <c r="B5" s="4" t="s">
        <v>25</v>
      </c>
      <c r="D5" s="4"/>
      <c r="E5" s="4"/>
      <c r="F5" s="4"/>
      <c r="R5" s="4" t="s">
        <v>13</v>
      </c>
      <c r="S5" s="4">
        <v>2</v>
      </c>
    </row>
    <row r="6" spans="3:22" ht="12.75">
      <c r="C6" s="36"/>
      <c r="D6" s="36"/>
      <c r="E6" s="36"/>
      <c r="F6" s="36"/>
      <c r="G6" s="36"/>
      <c r="H6" s="36"/>
      <c r="R6" s="4" t="s">
        <v>14</v>
      </c>
      <c r="S6" s="4">
        <v>3</v>
      </c>
      <c r="U6" s="4" t="s">
        <v>27</v>
      </c>
      <c r="V6" s="19" t="s">
        <v>31</v>
      </c>
    </row>
    <row r="7" spans="3:22" ht="12.75">
      <c r="C7" s="36"/>
      <c r="D7" s="36"/>
      <c r="E7" s="36"/>
      <c r="F7" s="36"/>
      <c r="G7" s="36"/>
      <c r="H7" s="36"/>
      <c r="R7" s="4" t="s">
        <v>16</v>
      </c>
      <c r="S7" s="4">
        <v>-3</v>
      </c>
      <c r="U7" s="4" t="s">
        <v>26</v>
      </c>
      <c r="V7" s="19" t="s">
        <v>33</v>
      </c>
    </row>
    <row r="8" spans="2:22" ht="12.75">
      <c r="B8" s="19" t="s">
        <v>36</v>
      </c>
      <c r="C8" s="6"/>
      <c r="D8" s="4"/>
      <c r="E8" s="4"/>
      <c r="F8" s="6"/>
      <c r="G8" s="6"/>
      <c r="K8" s="4"/>
      <c r="O8" s="4"/>
      <c r="R8" s="4" t="s">
        <v>15</v>
      </c>
      <c r="S8" s="4">
        <v>-2</v>
      </c>
      <c r="U8" s="4" t="s">
        <v>28</v>
      </c>
      <c r="V8" s="19" t="s">
        <v>32</v>
      </c>
    </row>
    <row r="9" spans="1:22" ht="12.75">
      <c r="A9" s="18"/>
      <c r="C9" s="30"/>
      <c r="D9" s="30"/>
      <c r="E9" s="30"/>
      <c r="F9" s="30"/>
      <c r="G9" s="30"/>
      <c r="H9" s="30"/>
      <c r="K9" s="4"/>
      <c r="O9" s="4"/>
      <c r="R9" s="4" t="s">
        <v>17</v>
      </c>
      <c r="S9" s="4">
        <v>-1</v>
      </c>
      <c r="U9" s="4" t="s">
        <v>29</v>
      </c>
      <c r="V9" s="19" t="s">
        <v>34</v>
      </c>
    </row>
    <row r="10" spans="1:22" ht="12.75">
      <c r="A10" s="18"/>
      <c r="C10" s="30"/>
      <c r="D10" s="30"/>
      <c r="E10" s="30"/>
      <c r="F10" s="30"/>
      <c r="G10" s="30"/>
      <c r="H10" s="30"/>
      <c r="U10" s="4" t="s">
        <v>30</v>
      </c>
      <c r="V10" s="19" t="s">
        <v>35</v>
      </c>
    </row>
    <row r="11" spans="1:8" ht="14.25" customHeight="1">
      <c r="A11" s="18"/>
      <c r="C11" s="30"/>
      <c r="D11" s="30"/>
      <c r="E11" s="30"/>
      <c r="F11" s="30"/>
      <c r="G11" s="30"/>
      <c r="H11" s="30"/>
    </row>
    <row r="12" spans="2:8" ht="12.75">
      <c r="B12" s="27" t="s">
        <v>5</v>
      </c>
      <c r="C12" s="27"/>
      <c r="D12" s="27"/>
      <c r="E12" s="27"/>
      <c r="F12" s="27"/>
      <c r="G12" s="27"/>
      <c r="H12" s="27"/>
    </row>
    <row r="13" spans="2:8" ht="12.75">
      <c r="B13" s="27"/>
      <c r="C13" s="27"/>
      <c r="D13" s="27"/>
      <c r="E13" s="27"/>
      <c r="F13" s="27"/>
      <c r="G13" s="27"/>
      <c r="H13" s="27"/>
    </row>
    <row r="14" spans="3:16" ht="15.75">
      <c r="C14" s="28"/>
      <c r="D14" s="28"/>
      <c r="E14" s="28"/>
      <c r="F14" s="28"/>
      <c r="G14" s="28"/>
      <c r="H14" s="28"/>
      <c r="J14" s="5" t="s">
        <v>6</v>
      </c>
      <c r="P14" s="37">
        <f>IF(C6="","",VLOOKUP(C6,$U$6:$V$10,2,0))</f>
      </c>
    </row>
    <row r="15" spans="3:16" ht="7.5" customHeight="1">
      <c r="C15" s="1"/>
      <c r="D15" s="1"/>
      <c r="E15" s="1"/>
      <c r="F15" s="1"/>
      <c r="G15" s="1"/>
      <c r="H15" s="1"/>
      <c r="P15" s="37"/>
    </row>
    <row r="16" spans="2:16" ht="18">
      <c r="B16" s="4" t="s">
        <v>12</v>
      </c>
      <c r="C16" s="1"/>
      <c r="D16" s="1"/>
      <c r="E16" s="1"/>
      <c r="F16" s="1"/>
      <c r="G16" s="1"/>
      <c r="H16" s="1"/>
      <c r="J16" s="7" t="s">
        <v>7</v>
      </c>
      <c r="L16" s="33">
        <f>IF(C3="","",C3)</f>
      </c>
      <c r="M16" s="33"/>
      <c r="N16" s="33"/>
      <c r="O16" s="33"/>
      <c r="P16" s="37"/>
    </row>
    <row r="17" spans="3:15" ht="18">
      <c r="C17" s="28" t="s">
        <v>22</v>
      </c>
      <c r="D17" s="28"/>
      <c r="E17" s="28"/>
      <c r="F17" s="28"/>
      <c r="G17" s="28"/>
      <c r="H17" s="28"/>
      <c r="J17" s="7" t="s">
        <v>0</v>
      </c>
      <c r="L17" s="34">
        <f>IF(C4="","",C4)</f>
      </c>
      <c r="M17" s="34"/>
      <c r="N17" s="34"/>
      <c r="O17" s="34"/>
    </row>
    <row r="18" spans="3:15" ht="6" customHeight="1">
      <c r="C18" s="1"/>
      <c r="D18" s="1"/>
      <c r="E18" s="1"/>
      <c r="F18" s="1"/>
      <c r="G18" s="1"/>
      <c r="H18" s="1"/>
      <c r="J18" s="7"/>
      <c r="L18" s="2"/>
      <c r="M18" s="2"/>
      <c r="N18" s="2"/>
      <c r="O18" s="2"/>
    </row>
    <row r="19" spans="2:16" ht="12.75">
      <c r="B19" s="38" t="s">
        <v>9</v>
      </c>
      <c r="C19" s="1"/>
      <c r="D19" s="1"/>
      <c r="E19" s="39" t="str">
        <f>IF($C$17=$R$4,"Uhrzeit von","Spielbeginn")</f>
        <v>Uhrzeit von</v>
      </c>
      <c r="F19" s="39" t="str">
        <f>IF($C$17=$R$4,"Uhrzeit bis","")</f>
        <v>Uhrzeit bis</v>
      </c>
      <c r="G19" s="39" t="str">
        <f>IF($C$17=$R$4,"Spielbeginn","")</f>
        <v>Spielbeginn</v>
      </c>
      <c r="H19" s="1"/>
      <c r="J19" s="31" t="s">
        <v>1</v>
      </c>
      <c r="K19" s="31"/>
      <c r="L19" s="31"/>
      <c r="M19" s="31"/>
      <c r="N19" s="31"/>
      <c r="O19" s="31"/>
      <c r="P19" s="31"/>
    </row>
    <row r="20" spans="2:16" ht="6" customHeight="1">
      <c r="B20" s="38"/>
      <c r="E20" s="39"/>
      <c r="F20" s="39"/>
      <c r="G20" s="39"/>
      <c r="J20" s="8"/>
      <c r="K20" s="8"/>
      <c r="L20" s="8"/>
      <c r="M20" s="8"/>
      <c r="N20" s="8"/>
      <c r="O20" s="8"/>
      <c r="P20" s="8"/>
    </row>
    <row r="21" spans="3:19" ht="15" customHeight="1">
      <c r="C21" s="6" t="str">
        <f>IF(D21="","",IF(WEEKDAY(D21)=1,"So",IF(WEEKDAY(D21)=2,"Mo",IF(WEEKDAY(D21)=3,"Di",IF(WEEKDAY(D21)=4,"Mi",IF(WEEKDAY(D21)=5,"Do",IF(WEEKDAY(D21)=6,"Fr","Sbd")))))))</f>
        <v>Sbd</v>
      </c>
      <c r="D21" s="6">
        <f>S21</f>
        <v>44800</v>
      </c>
      <c r="G21" s="13" t="str">
        <f>IF($C$17=$R$4,"des 1. Spieles","")</f>
        <v>des 1. Spieles</v>
      </c>
      <c r="J21" s="6">
        <f>IF(B21="X",C21,"")</f>
      </c>
      <c r="K21" s="6">
        <f>IF(B21="X",D21,"")</f>
      </c>
      <c r="L21" s="4">
        <f>IF(B21="","",CONCATENATE("  von ",IF(E21="","______",E21)," bis ",IF(F21="","______",F21)," Uhr"))</f>
      </c>
      <c r="N21" s="9">
        <f>IF(B22="X",C22,"")</f>
      </c>
      <c r="O21" s="6">
        <f>IF(B22="X",D22,"")</f>
      </c>
      <c r="P21" s="4">
        <f>IF(B22="","",CONCATENATE("  von ",IF(E22="","______",E22)," bis ",IF(F22="","______",F22)," Uhr"))</f>
      </c>
      <c r="R21" s="20">
        <v>44800</v>
      </c>
      <c r="S21" s="6">
        <f>IF($C$17=$R$4,$R21,$R21+VLOOKUP($C$17,$R$5:$S$11,2,0))</f>
        <v>44800</v>
      </c>
    </row>
    <row r="22" spans="1:25" ht="15" customHeight="1">
      <c r="A22" s="14" t="s">
        <v>24</v>
      </c>
      <c r="C22" s="6" t="str">
        <f aca="true" t="shared" si="0" ref="C22:C84">IF(D22="","",IF(WEEKDAY(D22)=1,"So",IF(WEEKDAY(D22)=2,"Mo",IF(WEEKDAY(D22)=3,"Di",IF(WEEKDAY(D22)=4,"Mi",IF(WEEKDAY(D22)=5,"Do",IF(WEEKDAY(D22)=6,"Fr","Sbd")))))))</f>
        <v>So</v>
      </c>
      <c r="D22" s="6">
        <f aca="true" t="shared" si="1" ref="D22:D84">S22</f>
        <v>44801</v>
      </c>
      <c r="J22" s="6" t="str">
        <f>IF(B23="X",C23,"")</f>
        <v>Sbd</v>
      </c>
      <c r="K22" s="11">
        <f>IF(B23="X",D23,"")</f>
        <v>44807</v>
      </c>
      <c r="L22" s="4" t="str">
        <f>IF($C$17=$R$4,IF(B23="","",CONCATENATE("  von ",IF(E23="","______",E23)," bis ",IF(F23="","______",F23)," Uhr"))," Spielbeginn -"&amp;E23)</f>
        <v>  von ______ bis ______ Uhr</v>
      </c>
      <c r="N22" s="9" t="str">
        <f>IF(B24="X",C24,"")</f>
        <v>So</v>
      </c>
      <c r="O22" s="11">
        <f>IF(N22="So",D24,"")</f>
        <v>44808</v>
      </c>
      <c r="P22" s="4" t="str">
        <f>IF(N22="","",CONCATENATE("  von ",IF(E24="","______",E24)," bis ",IF(F24="","______",F24)," Uhr"))</f>
        <v>  von ______ bis ______ Uhr</v>
      </c>
      <c r="R22" s="6">
        <f>R21+1</f>
        <v>44801</v>
      </c>
      <c r="S22" s="6">
        <f>IF($C$17=$R$4,$R22,"")</f>
        <v>44801</v>
      </c>
      <c r="U22" s="4" t="s">
        <v>21</v>
      </c>
      <c r="V22" s="4" t="s">
        <v>18</v>
      </c>
      <c r="W22" s="4" t="s">
        <v>19</v>
      </c>
      <c r="X22" s="4" t="s">
        <v>20</v>
      </c>
      <c r="Y22" s="4" t="s">
        <v>23</v>
      </c>
    </row>
    <row r="23" spans="1:25" ht="15" customHeight="1">
      <c r="A23" s="14">
        <v>1</v>
      </c>
      <c r="B23" s="17" t="s">
        <v>3</v>
      </c>
      <c r="C23" s="6" t="str">
        <f t="shared" si="0"/>
        <v>Sbd</v>
      </c>
      <c r="D23" s="6">
        <f t="shared" si="1"/>
        <v>44807</v>
      </c>
      <c r="E23" s="15"/>
      <c r="F23" s="15"/>
      <c r="G23" s="15"/>
      <c r="J23" s="6" t="str">
        <f>IF(B25="X",C25,"")</f>
        <v>Sbd</v>
      </c>
      <c r="K23" s="11">
        <f>IF(B25="X",D25,"")</f>
        <v>44814</v>
      </c>
      <c r="L23" s="4" t="str">
        <f>IF($C$17=$R$4,IF(B25="","",CONCATENATE("  von ",IF(E25="","______",E25)," bis ",IF(F25="","______",F25)," Uhr"))," Spielbeginn -"&amp;E25)</f>
        <v>  von ______ bis ______ Uhr</v>
      </c>
      <c r="N23" s="9" t="str">
        <f>IF(B26="X",C26,"")</f>
        <v>So</v>
      </c>
      <c r="O23" s="11">
        <f>IF(N23="So",D26,"")</f>
        <v>44815</v>
      </c>
      <c r="P23" s="4" t="str">
        <f>IF(N23="","",CONCATENATE("  von ",IF(E26="","______",E26)," bis ",IF(F26="","______",F26)," Uhr"))</f>
        <v>  von ______ bis ______ Uhr</v>
      </c>
      <c r="R23" s="6">
        <f>R22+6</f>
        <v>44807</v>
      </c>
      <c r="S23" s="6">
        <f>IF($C$17=$R$4,$R23,$R23+VLOOKUP($C$17,$R$5:$S$11,2,0))</f>
        <v>44807</v>
      </c>
      <c r="U23" s="4">
        <f>IF($D$23="","",$C$4)</f>
        <v>0</v>
      </c>
      <c r="V23" s="6">
        <f>IF($D$23="","",$D$23)</f>
        <v>44807</v>
      </c>
      <c r="W23" s="12">
        <f>IF($V23="","",$E$23)</f>
        <v>0</v>
      </c>
      <c r="X23" s="12">
        <f aca="true" t="shared" si="2" ref="X23:X28">IF($R$4=$C$17,$F$23,"")</f>
        <v>0</v>
      </c>
      <c r="Y23" s="12">
        <f aca="true" t="shared" si="3" ref="Y23:Y28">IF($R$4=$C$17,$G$23,"")</f>
        <v>0</v>
      </c>
    </row>
    <row r="24" spans="1:25" ht="15" customHeight="1">
      <c r="A24" s="14">
        <v>1</v>
      </c>
      <c r="B24" s="17" t="s">
        <v>3</v>
      </c>
      <c r="C24" s="6" t="str">
        <f t="shared" si="0"/>
        <v>So</v>
      </c>
      <c r="D24" s="6">
        <f t="shared" si="1"/>
        <v>44808</v>
      </c>
      <c r="E24" s="16"/>
      <c r="F24" s="16"/>
      <c r="G24" s="16"/>
      <c r="J24" s="6" t="str">
        <f>IF(B27="X",C27,"")</f>
        <v>Sbd</v>
      </c>
      <c r="K24" s="11">
        <f>IF(B27="X",D27,"")</f>
        <v>44821</v>
      </c>
      <c r="L24" s="4" t="str">
        <f>IF($C$17=$R$4,IF(B27="","",CONCATENATE("  von ",IF(E27="","______",E27)," bis ",IF(F27="","______",F27)," Uhr"))," Spielbeginn -"&amp;E27)</f>
        <v>  von ______ bis ______ Uhr</v>
      </c>
      <c r="N24" s="9" t="str">
        <f>IF(B28="X",C28,"")</f>
        <v>So</v>
      </c>
      <c r="O24" s="11">
        <f>IF(N24="So",D28,"")</f>
        <v>44822</v>
      </c>
      <c r="P24" s="4" t="str">
        <f>IF(N24="","",CONCATENATE("  von ",IF(E28="","______",E28)," bis ",IF(F28="","______",F28)," Uhr"))</f>
        <v>  von ______ bis ______ Uhr</v>
      </c>
      <c r="R24" s="6">
        <f>R23+1</f>
        <v>44808</v>
      </c>
      <c r="S24" s="6">
        <f>IF($C$17=$R$4,$R24,"")</f>
        <v>44808</v>
      </c>
      <c r="U24" s="4">
        <f>IF($R$4&lt;&gt;$C$17,"",IF($D$23="","",$C$4))</f>
        <v>0</v>
      </c>
      <c r="V24" s="6">
        <f>IF($R$4&lt;&gt;$C$17,"",IF($D$23="","",$D$23))</f>
        <v>44807</v>
      </c>
      <c r="W24" s="12">
        <f>IF($R$4&lt;&gt;$C$17,"",IF($V24="","",$E$23))</f>
        <v>0</v>
      </c>
      <c r="X24" s="12">
        <f t="shared" si="2"/>
        <v>0</v>
      </c>
      <c r="Y24" s="12">
        <f t="shared" si="3"/>
        <v>0</v>
      </c>
    </row>
    <row r="25" spans="1:25" ht="15" customHeight="1">
      <c r="A25" s="14">
        <v>2</v>
      </c>
      <c r="B25" s="17" t="s">
        <v>3</v>
      </c>
      <c r="C25" s="6" t="str">
        <f t="shared" si="0"/>
        <v>Sbd</v>
      </c>
      <c r="D25" s="6">
        <f t="shared" si="1"/>
        <v>44814</v>
      </c>
      <c r="E25" s="16"/>
      <c r="F25" s="16"/>
      <c r="G25" s="16"/>
      <c r="J25" s="6" t="str">
        <f>IF(B29="X",C29,"")</f>
        <v>Sbd</v>
      </c>
      <c r="K25" s="11">
        <f>IF(B29="X",D29,"")</f>
        <v>44828</v>
      </c>
      <c r="L25" s="4" t="str">
        <f>IF($C$17=$R$4,IF(B29="","",CONCATENATE("  von ",IF(E29="","______",E29)," bis ",IF(F29="","______",F29)," Uhr"))," Spielbeginn -"&amp;E29)</f>
        <v>  von ______ bis ______ Uhr</v>
      </c>
      <c r="N25" s="9" t="str">
        <f>IF(B30="X",C30,"")</f>
        <v>So</v>
      </c>
      <c r="O25" s="11">
        <f>IF(N25="So",D30,"")</f>
        <v>44829</v>
      </c>
      <c r="P25" s="4" t="str">
        <f>IF(N25="","",CONCATENATE("  von ",IF(E30="","______",E30)," bis ",IF(F30="","______",F30)," Uhr"))</f>
        <v>  von ______ bis ______ Uhr</v>
      </c>
      <c r="R25" s="6">
        <f>R24+6</f>
        <v>44814</v>
      </c>
      <c r="S25" s="6">
        <f>IF($C$17=$R$4,$R25,$R25+VLOOKUP($C$17,$R$5:$S$11,2,0))</f>
        <v>44814</v>
      </c>
      <c r="U25" s="4">
        <f>IF($R$4&lt;&gt;$C$17,"",IF($D$23="","",$C$4))</f>
        <v>0</v>
      </c>
      <c r="V25" s="6">
        <f>IF($R$4&lt;&gt;$C$17,"",IF($D$23="","",$D$23))</f>
        <v>44807</v>
      </c>
      <c r="W25" s="12">
        <f>IF($R$4&lt;&gt;$C$17,"",IF($V25="","",$E$23))</f>
        <v>0</v>
      </c>
      <c r="X25" s="12">
        <f t="shared" si="2"/>
        <v>0</v>
      </c>
      <c r="Y25" s="12">
        <f t="shared" si="3"/>
        <v>0</v>
      </c>
    </row>
    <row r="26" spans="1:25" ht="15" customHeight="1">
      <c r="A26" s="14">
        <v>2</v>
      </c>
      <c r="B26" s="17" t="s">
        <v>3</v>
      </c>
      <c r="C26" s="6" t="str">
        <f t="shared" si="0"/>
        <v>So</v>
      </c>
      <c r="D26" s="6">
        <f t="shared" si="1"/>
        <v>44815</v>
      </c>
      <c r="E26" s="16"/>
      <c r="F26" s="16"/>
      <c r="G26" s="16"/>
      <c r="J26" s="6" t="str">
        <f>IF(B31="X",C31,"")</f>
        <v>Sbd</v>
      </c>
      <c r="K26" s="11">
        <f>IF(B31="X",D31,"")</f>
        <v>44835</v>
      </c>
      <c r="L26" s="4" t="str">
        <f>IF($C$17=$R$4,IF(B31="","",CONCATENATE("  von ",IF(E31="","______",E31)," bis ",IF(F31="","______",F31)," Uhr"))," Spielbeginn -"&amp;E31)</f>
        <v>  von ______ bis ______ Uhr</v>
      </c>
      <c r="N26" s="9" t="str">
        <f>IF(B32="X",C32,"")</f>
        <v>So</v>
      </c>
      <c r="O26" s="11">
        <f>IF(N26="So",D32,"")</f>
        <v>44836</v>
      </c>
      <c r="P26" s="4" t="str">
        <f>IF(N26="","",CONCATENATE("  von ",IF(E32="","______",E32)," bis ",IF(F32="","______",F32)," Uhr"))</f>
        <v>  von ______ bis ______ Uhr</v>
      </c>
      <c r="R26" s="6">
        <f>R25+1</f>
        <v>44815</v>
      </c>
      <c r="S26" s="6">
        <f>IF($C$17=$R$4,$R26,"")</f>
        <v>44815</v>
      </c>
      <c r="U26" s="4">
        <f>IF($R$4&lt;&gt;$C$17,"",IF($D$23="","",$C$4))</f>
        <v>0</v>
      </c>
      <c r="V26" s="6">
        <f>IF($R$4&lt;&gt;$C$17,"",IF($D$23="","",$D$23))</f>
        <v>44807</v>
      </c>
      <c r="W26" s="12">
        <f>IF($R$4&lt;&gt;$C$17,"",IF($V26="","",$E$23))</f>
        <v>0</v>
      </c>
      <c r="X26" s="12">
        <f t="shared" si="2"/>
        <v>0</v>
      </c>
      <c r="Y26" s="12">
        <f t="shared" si="3"/>
        <v>0</v>
      </c>
    </row>
    <row r="27" spans="1:25" ht="15" customHeight="1">
      <c r="A27" s="14">
        <v>3</v>
      </c>
      <c r="B27" s="17" t="s">
        <v>3</v>
      </c>
      <c r="C27" s="6" t="str">
        <f t="shared" si="0"/>
        <v>Sbd</v>
      </c>
      <c r="D27" s="6">
        <f t="shared" si="1"/>
        <v>44821</v>
      </c>
      <c r="E27" s="16"/>
      <c r="F27" s="16"/>
      <c r="G27" s="16"/>
      <c r="J27" s="6" t="str">
        <f>IF(B33="X",C33,"")</f>
        <v>Sbd</v>
      </c>
      <c r="K27" s="11">
        <f>IF(B33="X",D33,"")</f>
        <v>44842</v>
      </c>
      <c r="L27" s="4" t="str">
        <f>IF($C$17=$R$4,IF(B33="","",CONCATENATE("  von ",IF(E33="","______",E33)," bis ",IF(F33="","______",F33)," Uhr"))," Spielbeginn -"&amp;E33)</f>
        <v>  von ______ bis ______ Uhr</v>
      </c>
      <c r="N27" s="9" t="str">
        <f>IF(B34="X",C34,"")</f>
        <v>So</v>
      </c>
      <c r="O27" s="11">
        <f>IF(N27="So",D34,"")</f>
        <v>44843</v>
      </c>
      <c r="P27" s="4" t="str">
        <f>IF(N27="","",CONCATENATE("  von ",IF(E34="","______",E34)," bis ",IF(F34="","______",F34)," Uhr"))</f>
        <v>  von ______ bis ______ Uhr</v>
      </c>
      <c r="R27" s="6">
        <f>R26+6</f>
        <v>44821</v>
      </c>
      <c r="S27" s="6">
        <f>IF($C$17=$R$4,$R27,$R27+VLOOKUP($C$17,$R$5:$S$11,2,0))</f>
        <v>44821</v>
      </c>
      <c r="U27" s="4">
        <f>IF($R$4&lt;&gt;$C$17,"",IF($D$23="","",$C$4))</f>
        <v>0</v>
      </c>
      <c r="V27" s="6">
        <f>IF($R$4&lt;&gt;$C$17,"",IF($D$23="","",$D$23))</f>
        <v>44807</v>
      </c>
      <c r="W27" s="12">
        <f>IF($R$4&lt;&gt;$C$17,"",IF($V27="","",$E$23))</f>
        <v>0</v>
      </c>
      <c r="X27" s="12">
        <f t="shared" si="2"/>
        <v>0</v>
      </c>
      <c r="Y27" s="12">
        <f t="shared" si="3"/>
        <v>0</v>
      </c>
    </row>
    <row r="28" spans="1:25" ht="15" customHeight="1">
      <c r="A28" s="14">
        <v>3</v>
      </c>
      <c r="B28" s="17" t="s">
        <v>3</v>
      </c>
      <c r="C28" s="6" t="str">
        <f t="shared" si="0"/>
        <v>So</v>
      </c>
      <c r="D28" s="6">
        <f t="shared" si="1"/>
        <v>44822</v>
      </c>
      <c r="E28" s="16"/>
      <c r="F28" s="16"/>
      <c r="G28" s="16"/>
      <c r="J28" s="6" t="str">
        <f>IF(B35="X",C35,"")</f>
        <v>Sbd</v>
      </c>
      <c r="K28" s="11">
        <f>IF(B35="X",D35,"")</f>
        <v>44849</v>
      </c>
      <c r="L28" s="4" t="str">
        <f>IF($C$17=$R$4,IF(B35="","",CONCATENATE("  von ",IF(E35="","______",E35)," bis ",IF(F35="","______",F35)," Uhr"))," Spielbeginn -"&amp;E35)</f>
        <v>  von ______ bis ______ Uhr</v>
      </c>
      <c r="N28" s="9" t="str">
        <f>IF(B36="X",C36,"")</f>
        <v>So</v>
      </c>
      <c r="O28" s="11">
        <f>IF(N28="So",D36,"")</f>
        <v>44850</v>
      </c>
      <c r="P28" s="4" t="str">
        <f>IF(N28="","",CONCATENATE("  von ",IF(E36="","______",E36)," bis ",IF(F36="","______",F36)," Uhr"))</f>
        <v>  von ______ bis ______ Uhr</v>
      </c>
      <c r="R28" s="6">
        <f>R27+1</f>
        <v>44822</v>
      </c>
      <c r="S28" s="6">
        <f>IF($C$17=$R$4,$R28,"")</f>
        <v>44822</v>
      </c>
      <c r="U28" s="4">
        <f>IF($R$4&lt;&gt;$C$17,"",IF($D$23="","",$C$4))</f>
        <v>0</v>
      </c>
      <c r="V28" s="6">
        <f>IF($R$4&lt;&gt;$C$17,"",IF($D$23="","",$D$23))</f>
        <v>44807</v>
      </c>
      <c r="W28" s="12">
        <f>IF($R$4&lt;&gt;$C$17,"",IF($V28="","",$E$23))</f>
        <v>0</v>
      </c>
      <c r="X28" s="12">
        <f t="shared" si="2"/>
        <v>0</v>
      </c>
      <c r="Y28" s="12">
        <f t="shared" si="3"/>
        <v>0</v>
      </c>
    </row>
    <row r="29" spans="1:25" ht="15" customHeight="1">
      <c r="A29" s="14">
        <v>4</v>
      </c>
      <c r="B29" s="17" t="s">
        <v>3</v>
      </c>
      <c r="C29" s="6" t="str">
        <f t="shared" si="0"/>
        <v>Sbd</v>
      </c>
      <c r="D29" s="6">
        <f t="shared" si="1"/>
        <v>44828</v>
      </c>
      <c r="E29" s="16"/>
      <c r="F29" s="16"/>
      <c r="G29" s="16"/>
      <c r="J29" s="6" t="str">
        <f>IF(B37="X",C37,"")</f>
        <v>Sbd</v>
      </c>
      <c r="K29" s="11">
        <f>IF(B37="X",D37,"")</f>
        <v>44856</v>
      </c>
      <c r="L29" s="4" t="str">
        <f>IF($C$17=$R$4,IF(B37="","",CONCATENATE("  von ",IF(E37="","______",E37)," bis ",IF(F37="","______",F37)," Uhr"))," Spielbeginn -"&amp;E37)</f>
        <v>  von ______ bis ______ Uhr</v>
      </c>
      <c r="N29" s="9" t="str">
        <f>IF(B38="X",C38,"")</f>
        <v>So</v>
      </c>
      <c r="O29" s="11">
        <f>IF(N29="So",D38,"")</f>
        <v>44857</v>
      </c>
      <c r="P29" s="4" t="str">
        <f>IF(N29="","",CONCATENATE("  von ",IF(E38="","______",E38)," bis ",IF(F38="","______",F38)," Uhr"))</f>
        <v>  von ______ bis ______ Uhr</v>
      </c>
      <c r="R29" s="6">
        <f>R28+6</f>
        <v>44828</v>
      </c>
      <c r="S29" s="6">
        <f>IF($C$17=$R$4,$R29,$R29+VLOOKUP($C$17,$R$5:$S$11,2,0))</f>
        <v>44828</v>
      </c>
      <c r="U29" s="4">
        <f>IF($D$24="","",$C$4)</f>
        <v>0</v>
      </c>
      <c r="V29" s="6">
        <f>IF($D$24="","",$D$24)</f>
        <v>44808</v>
      </c>
      <c r="W29" s="12">
        <f>IF($V29="","",$E$24)</f>
        <v>0</v>
      </c>
      <c r="X29" s="12">
        <f aca="true" t="shared" si="4" ref="X29:X34">IF($R$4=$C$17,$F$24,"")</f>
        <v>0</v>
      </c>
      <c r="Y29" s="12">
        <f aca="true" t="shared" si="5" ref="Y29:Y34">IF($R$4=$C$17,$G$24,"")</f>
        <v>0</v>
      </c>
    </row>
    <row r="30" spans="1:25" ht="15" customHeight="1">
      <c r="A30" s="14">
        <v>4</v>
      </c>
      <c r="B30" s="17" t="s">
        <v>3</v>
      </c>
      <c r="C30" s="6" t="str">
        <f t="shared" si="0"/>
        <v>So</v>
      </c>
      <c r="D30" s="6">
        <f t="shared" si="1"/>
        <v>44829</v>
      </c>
      <c r="E30" s="16"/>
      <c r="F30" s="16"/>
      <c r="G30" s="16"/>
      <c r="J30" s="6" t="str">
        <f>IF(B39="X",C39,"")</f>
        <v>Sbd</v>
      </c>
      <c r="K30" s="11">
        <f>IF(B39="X",D39,"")</f>
        <v>44863</v>
      </c>
      <c r="L30" s="4" t="str">
        <f>IF($C$17=$R$4,IF(B39="","",CONCATENATE("  von ",IF(E39="","______",E39)," bis ",IF(F39="","______",F39)," Uhr"))," Spielbeginn -"&amp;E39)</f>
        <v>  von ______ bis ______ Uhr</v>
      </c>
      <c r="N30" s="9" t="str">
        <f>IF(B40="X",C40,"")</f>
        <v>So</v>
      </c>
      <c r="O30" s="11">
        <f>IF(N30="So",D40,"")</f>
        <v>44864</v>
      </c>
      <c r="P30" s="4" t="str">
        <f>IF(N30="","",CONCATENATE("  von ",IF(E40="","______",E40)," bis ",IF(F40="","______",F40)," Uhr"))</f>
        <v>  von ______ bis ______ Uhr</v>
      </c>
      <c r="R30" s="6">
        <f>R29+1</f>
        <v>44829</v>
      </c>
      <c r="S30" s="6">
        <f>IF($C$17=$R$4,$R30,"")</f>
        <v>44829</v>
      </c>
      <c r="U30" s="4">
        <f>IF($R$4&lt;&gt;$C$17,"",IF($D$24="","",$C$4))</f>
        <v>0</v>
      </c>
      <c r="V30" s="6">
        <f>IF($R$4&lt;&gt;$C$17,"",IF($D$24="","",$D$24))</f>
        <v>44808</v>
      </c>
      <c r="W30" s="12">
        <f>IF($R$4&lt;&gt;$C$17,"",IF($V30="","",$E$24))</f>
        <v>0</v>
      </c>
      <c r="X30" s="12">
        <f t="shared" si="4"/>
        <v>0</v>
      </c>
      <c r="Y30" s="12">
        <f t="shared" si="5"/>
        <v>0</v>
      </c>
    </row>
    <row r="31" spans="1:25" ht="15" customHeight="1">
      <c r="A31" s="14">
        <v>1</v>
      </c>
      <c r="B31" s="17" t="s">
        <v>3</v>
      </c>
      <c r="C31" s="6" t="str">
        <f t="shared" si="0"/>
        <v>Sbd</v>
      </c>
      <c r="D31" s="6">
        <f t="shared" si="1"/>
        <v>44835</v>
      </c>
      <c r="E31" s="16"/>
      <c r="F31" s="16"/>
      <c r="G31" s="16"/>
      <c r="J31" s="6" t="str">
        <f>IF(B41="X",C41,"")</f>
        <v>Sbd</v>
      </c>
      <c r="K31" s="11">
        <f>IF(B41="X",D41,"")</f>
        <v>44870</v>
      </c>
      <c r="L31" s="4" t="str">
        <f>IF($C$17=$R$4,IF(B41="","",CONCATENATE("  von ",IF(E41="","______",E41)," bis ",IF(F41="","______",F41)," Uhr"))," Spielbeginn -"&amp;E41)</f>
        <v>  von ______ bis ______ Uhr</v>
      </c>
      <c r="N31" s="9" t="str">
        <f>IF(B42="X",C42,"")</f>
        <v>So</v>
      </c>
      <c r="O31" s="11">
        <f>IF(N31="So",D42,"")</f>
        <v>44871</v>
      </c>
      <c r="P31" s="4" t="str">
        <f>IF(N31="","",CONCATENATE("  von ",IF(E42="","______",E42)," bis ",IF(F42="","______",F42)," Uhr"))</f>
        <v>  von ______ bis ______ Uhr</v>
      </c>
      <c r="R31" s="6">
        <f>R30+6</f>
        <v>44835</v>
      </c>
      <c r="S31" s="6">
        <f>IF($C$17=$R$4,$R31,$R31+VLOOKUP($C$17,$R$5:$S$11,2,0))</f>
        <v>44835</v>
      </c>
      <c r="U31" s="4">
        <f>IF($R$4&lt;&gt;$C$17,"",IF($D$24="","",$C$4))</f>
        <v>0</v>
      </c>
      <c r="V31" s="6">
        <f>IF($R$4&lt;&gt;$C$17,"",IF($D$24="","",$D$24))</f>
        <v>44808</v>
      </c>
      <c r="W31" s="12">
        <f>IF($R$4&lt;&gt;$C$17,"",IF($V31="","",$E$24))</f>
        <v>0</v>
      </c>
      <c r="X31" s="12">
        <f t="shared" si="4"/>
        <v>0</v>
      </c>
      <c r="Y31" s="12">
        <f t="shared" si="5"/>
        <v>0</v>
      </c>
    </row>
    <row r="32" spans="1:25" ht="15" customHeight="1">
      <c r="A32" s="14">
        <v>1</v>
      </c>
      <c r="B32" s="17" t="s">
        <v>3</v>
      </c>
      <c r="C32" s="6" t="str">
        <f t="shared" si="0"/>
        <v>So</v>
      </c>
      <c r="D32" s="6">
        <f t="shared" si="1"/>
        <v>44836</v>
      </c>
      <c r="E32" s="16"/>
      <c r="F32" s="16"/>
      <c r="G32" s="16"/>
      <c r="J32" s="6" t="str">
        <f>IF(B43="X",C43,"")</f>
        <v>Sbd</v>
      </c>
      <c r="K32" s="11">
        <f>IF(B43="X",D43,"")</f>
        <v>44877</v>
      </c>
      <c r="L32" s="4" t="str">
        <f>IF($C$17=$R$4,IF(B43="","",CONCATENATE("  von ",IF(E43="","______",E43)," bis ",IF(F43="","______",F43)," Uhr"))," Spielbeginn -"&amp;E43)</f>
        <v>  von ______ bis ______ Uhr</v>
      </c>
      <c r="N32" s="9" t="str">
        <f>IF(B44="X",C44,"")</f>
        <v>So</v>
      </c>
      <c r="O32" s="11">
        <f>IF(N32="So",D44,"")</f>
        <v>44878</v>
      </c>
      <c r="P32" s="4" t="str">
        <f>IF(N32="","",CONCATENATE("  von ",IF(E44="","______",E44)," bis ",IF(F44="","______",F44)," Uhr"))</f>
        <v>  von ______ bis ______ Uhr</v>
      </c>
      <c r="R32" s="6">
        <f>R31+1</f>
        <v>44836</v>
      </c>
      <c r="S32" s="6">
        <f>IF($C$17=$R$4,$R32,"")</f>
        <v>44836</v>
      </c>
      <c r="U32" s="4">
        <f>IF($R$4&lt;&gt;$C$17,"",IF($D$24="","",$C$4))</f>
        <v>0</v>
      </c>
      <c r="V32" s="6">
        <f>IF($R$4&lt;&gt;$C$17,"",IF($D$24="","",$D$24))</f>
        <v>44808</v>
      </c>
      <c r="W32" s="12">
        <f>IF($R$4&lt;&gt;$C$17,"",IF($V32="","",$E$24))</f>
        <v>0</v>
      </c>
      <c r="X32" s="12">
        <f t="shared" si="4"/>
        <v>0</v>
      </c>
      <c r="Y32" s="12">
        <f t="shared" si="5"/>
        <v>0</v>
      </c>
    </row>
    <row r="33" spans="1:25" ht="15" customHeight="1">
      <c r="A33" s="14">
        <v>2</v>
      </c>
      <c r="B33" s="17" t="s">
        <v>3</v>
      </c>
      <c r="C33" s="6" t="str">
        <f t="shared" si="0"/>
        <v>Sbd</v>
      </c>
      <c r="D33" s="6">
        <f t="shared" si="1"/>
        <v>44842</v>
      </c>
      <c r="E33" s="16"/>
      <c r="F33" s="16"/>
      <c r="G33" s="16"/>
      <c r="J33" s="6" t="str">
        <f>IF(B45="X",C45,"")</f>
        <v>Sbd</v>
      </c>
      <c r="K33" s="11">
        <f>IF(B45="X",D45,"")</f>
        <v>44884</v>
      </c>
      <c r="L33" s="4" t="str">
        <f>IF($C$17=$R$4,IF(B45="","",CONCATENATE("  von ",IF(E45="","______",E45)," bis ",IF(F45="","______",F45)," Uhr"))," Spielbeginn -"&amp;E45)</f>
        <v>  von ______ bis ______ Uhr</v>
      </c>
      <c r="N33" s="9" t="str">
        <f>IF(B46="X",C46,"")</f>
        <v>So</v>
      </c>
      <c r="O33" s="11">
        <f>IF(N33="So",D46,"")</f>
        <v>44885</v>
      </c>
      <c r="P33" s="4" t="str">
        <f>IF(N33="","",CONCATENATE("  von ",IF(E46="","______",E46)," bis ",IF(F46="","______",F46)," Uhr"))</f>
        <v>  von ______ bis ______ Uhr</v>
      </c>
      <c r="R33" s="6">
        <f>R32+6</f>
        <v>44842</v>
      </c>
      <c r="S33" s="6">
        <f>IF($C$17=$R$4,$R33,$R33+VLOOKUP($C$17,$R$5:$S$11,2,0))</f>
        <v>44842</v>
      </c>
      <c r="U33" s="4">
        <f>IF($R$4&lt;&gt;$C$17,"",IF($D$24="","",$C$4))</f>
        <v>0</v>
      </c>
      <c r="V33" s="6">
        <f>IF($R$4&lt;&gt;$C$17,"",IF($D$24="","",$D$24))</f>
        <v>44808</v>
      </c>
      <c r="W33" s="12">
        <f>IF($R$4&lt;&gt;$C$17,"",IF($V33="","",$E$24))</f>
        <v>0</v>
      </c>
      <c r="X33" s="12">
        <f t="shared" si="4"/>
        <v>0</v>
      </c>
      <c r="Y33" s="12">
        <f t="shared" si="5"/>
        <v>0</v>
      </c>
    </row>
    <row r="34" spans="1:25" ht="15" customHeight="1">
      <c r="A34" s="14">
        <v>2</v>
      </c>
      <c r="B34" s="17" t="s">
        <v>3</v>
      </c>
      <c r="C34" s="6" t="str">
        <f t="shared" si="0"/>
        <v>So</v>
      </c>
      <c r="D34" s="6">
        <f t="shared" si="1"/>
        <v>44843</v>
      </c>
      <c r="E34" s="16"/>
      <c r="F34" s="16"/>
      <c r="G34" s="16"/>
      <c r="J34" s="6" t="str">
        <f>IF(B47="X",C47,"")</f>
        <v>Sbd</v>
      </c>
      <c r="K34" s="11">
        <f>IF(B47="X",D47,"")</f>
        <v>44891</v>
      </c>
      <c r="L34" s="4" t="str">
        <f>IF($C$17=$R$4,IF(B47="","",CONCATENATE("  von ",IF(E47="","______",E47)," bis ",IF(F47="","______",F47)," Uhr"))," Spielbeginn -"&amp;E47)</f>
        <v>  von ______ bis ______ Uhr</v>
      </c>
      <c r="N34" s="9" t="str">
        <f>IF(B48="X",C48,"")</f>
        <v>So</v>
      </c>
      <c r="O34" s="11">
        <f>IF(N34="So",D48,"")</f>
        <v>44892</v>
      </c>
      <c r="P34" s="4" t="str">
        <f>IF(N34="","",CONCATENATE("  von ",IF(E48="","______",E48)," bis ",IF(F48="","______",F48)," Uhr"))</f>
        <v>  von ______ bis ______ Uhr</v>
      </c>
      <c r="R34" s="6">
        <f>R33+1</f>
        <v>44843</v>
      </c>
      <c r="S34" s="6">
        <f>IF($C$17=$R$4,$R34,"")</f>
        <v>44843</v>
      </c>
      <c r="U34" s="4">
        <f>IF($R$4&lt;&gt;$C$17,"",IF($D$24="","",$C$4))</f>
        <v>0</v>
      </c>
      <c r="V34" s="6">
        <f>IF($R$4&lt;&gt;$C$17,"",IF($D$24="","",$D$24))</f>
        <v>44808</v>
      </c>
      <c r="W34" s="12">
        <f>IF($R$4&lt;&gt;$C$17,"",IF($V34="","",$E$24))</f>
        <v>0</v>
      </c>
      <c r="X34" s="12">
        <f t="shared" si="4"/>
        <v>0</v>
      </c>
      <c r="Y34" s="12">
        <f t="shared" si="5"/>
        <v>0</v>
      </c>
    </row>
    <row r="35" spans="1:25" ht="15" customHeight="1">
      <c r="A35" s="14">
        <v>3</v>
      </c>
      <c r="B35" s="17" t="s">
        <v>3</v>
      </c>
      <c r="C35" s="6" t="str">
        <f t="shared" si="0"/>
        <v>Sbd</v>
      </c>
      <c r="D35" s="6">
        <f t="shared" si="1"/>
        <v>44849</v>
      </c>
      <c r="E35" s="16"/>
      <c r="F35" s="16"/>
      <c r="G35" s="16"/>
      <c r="J35" s="6" t="str">
        <f>IF(B49="X",C49,"")</f>
        <v>Sbd</v>
      </c>
      <c r="K35" s="11">
        <f>IF(B49="X",D49,"")</f>
        <v>44898</v>
      </c>
      <c r="L35" s="4" t="str">
        <f>IF($C$17=$R$4,IF(B49="","",CONCATENATE("  von ",IF(E49="","______",E49)," bis ",IF(F49="","______",F49)," Uhr"))," Spielbeginn -"&amp;E49)</f>
        <v>  von ______ bis ______ Uhr</v>
      </c>
      <c r="N35" s="9" t="str">
        <f>IF(B50="X",C50,"")</f>
        <v>So</v>
      </c>
      <c r="O35" s="11">
        <f>IF(N35="So",D50,"")</f>
        <v>44899</v>
      </c>
      <c r="P35" s="4" t="str">
        <f>IF(N35="","",CONCATENATE("  von ",IF(E50="","______",E50)," bis ",IF(F50="","______",F50)," Uhr"))</f>
        <v>  von ______ bis ______ Uhr</v>
      </c>
      <c r="R35" s="6">
        <f>R34+6</f>
        <v>44849</v>
      </c>
      <c r="S35" s="6">
        <f>IF($C$17=$R$4,$R35,$R35+VLOOKUP($C$17,$R$5:$S$11,2,0))</f>
        <v>44849</v>
      </c>
      <c r="U35" s="4">
        <f>IF($D$25="","",$C$4)</f>
        <v>0</v>
      </c>
      <c r="V35" s="6">
        <f>IF($D$25="","",$D$25)</f>
        <v>44814</v>
      </c>
      <c r="W35" s="12">
        <f>IF($V35="","",$E$25)</f>
        <v>0</v>
      </c>
      <c r="X35" s="12">
        <f aca="true" t="shared" si="6" ref="X35:X40">IF($R$4=$C$17,$F$25,"")</f>
        <v>0</v>
      </c>
      <c r="Y35" s="12">
        <f aca="true" t="shared" si="7" ref="Y35:Y40">IF($R$4=$C$17,$G$25,"")</f>
        <v>0</v>
      </c>
    </row>
    <row r="36" spans="1:25" ht="15" customHeight="1">
      <c r="A36" s="14">
        <v>3</v>
      </c>
      <c r="B36" s="17" t="s">
        <v>3</v>
      </c>
      <c r="C36" s="6" t="str">
        <f t="shared" si="0"/>
        <v>So</v>
      </c>
      <c r="D36" s="6">
        <f t="shared" si="1"/>
        <v>44850</v>
      </c>
      <c r="E36" s="16"/>
      <c r="F36" s="16"/>
      <c r="G36" s="16"/>
      <c r="J36" s="6" t="str">
        <f>IF(B51="X",C51,"")</f>
        <v>Sbd</v>
      </c>
      <c r="K36" s="11">
        <f>IF(B51="X",D51,"")</f>
        <v>44905</v>
      </c>
      <c r="L36" s="4" t="str">
        <f>IF($C$17=$R$4,IF(B51="","",CONCATENATE("  von ",IF(E51="","______",E51)," bis ",IF(F51="","______",F51)," Uhr"))," Spielbeginn -"&amp;E51)</f>
        <v>  von ______ bis ______ Uhr</v>
      </c>
      <c r="N36" s="9" t="str">
        <f>IF(B52="X",C52,"")</f>
        <v>So</v>
      </c>
      <c r="O36" s="11">
        <f>IF(N36="So",D52,"")</f>
        <v>44906</v>
      </c>
      <c r="P36" s="4" t="str">
        <f>IF(N36="","",CONCATENATE("  von ",IF(E52="","______",E52)," bis ",IF(F52="","______",F52)," Uhr"))</f>
        <v>  von ______ bis ______ Uhr</v>
      </c>
      <c r="R36" s="6">
        <f>R35+1</f>
        <v>44850</v>
      </c>
      <c r="S36" s="6">
        <f>IF($C$17=$R$4,$R36,"")</f>
        <v>44850</v>
      </c>
      <c r="U36" s="4">
        <f>IF($R$4&lt;&gt;$C$17,"",IF($D$25="","",$C$4))</f>
        <v>0</v>
      </c>
      <c r="V36" s="6">
        <f>IF($R$4&lt;&gt;$C$17,"",IF($D$25="","",$D$25))</f>
        <v>44814</v>
      </c>
      <c r="W36" s="12">
        <f>IF($R$4&lt;&gt;$C$17,"",IF($V36="","",$E$25))</f>
        <v>0</v>
      </c>
      <c r="X36" s="12">
        <f t="shared" si="6"/>
        <v>0</v>
      </c>
      <c r="Y36" s="12">
        <f t="shared" si="7"/>
        <v>0</v>
      </c>
    </row>
    <row r="37" spans="1:25" ht="15" customHeight="1">
      <c r="A37" s="14">
        <v>4</v>
      </c>
      <c r="B37" s="17" t="s">
        <v>3</v>
      </c>
      <c r="C37" s="6" t="str">
        <f t="shared" si="0"/>
        <v>Sbd</v>
      </c>
      <c r="D37" s="6">
        <f t="shared" si="1"/>
        <v>44856</v>
      </c>
      <c r="E37" s="16"/>
      <c r="F37" s="16"/>
      <c r="G37" s="16"/>
      <c r="J37" s="6" t="str">
        <f>IF(B53="X",C53,"")</f>
        <v>Sbd</v>
      </c>
      <c r="K37" s="11">
        <f>IF(B53="X",D53,"")</f>
        <v>44912</v>
      </c>
      <c r="L37" s="4" t="str">
        <f>IF($C$17=$R$4,IF(B53="","",CONCATENATE("  von ",IF(E53="","______",E53)," bis ",IF(F53="","______",F53)," Uhr"))," Spielbeginn -"&amp;E53)</f>
        <v>  von ______ bis ______ Uhr</v>
      </c>
      <c r="N37" s="9" t="str">
        <f>IF(B54="X",C54,"")</f>
        <v>So</v>
      </c>
      <c r="O37" s="11">
        <f>IF(N37="So",D54,"")</f>
        <v>44913</v>
      </c>
      <c r="P37" s="4" t="str">
        <f>IF(N37="","",CONCATENATE("  von ",IF(E54="","______",E54)," bis ",IF(F54="","______",F54)," Uhr"))</f>
        <v>  von ______ bis ______ Uhr</v>
      </c>
      <c r="R37" s="6">
        <f>R36+6</f>
        <v>44856</v>
      </c>
      <c r="S37" s="6">
        <f>IF($C$17=$R$4,$R37,$R37+VLOOKUP($C$17,$R$5:$S$11,2,0))</f>
        <v>44856</v>
      </c>
      <c r="U37" s="4">
        <f>IF($R$4&lt;&gt;$C$17,"",IF($D$25="","",$C$4))</f>
        <v>0</v>
      </c>
      <c r="V37" s="6">
        <f>IF($R$4&lt;&gt;$C$17,"",IF($D$25="","",$D$25))</f>
        <v>44814</v>
      </c>
      <c r="W37" s="12">
        <f>IF($R$4&lt;&gt;$C$17,"",IF($V37="","",$E$25))</f>
        <v>0</v>
      </c>
      <c r="X37" s="12">
        <f t="shared" si="6"/>
        <v>0</v>
      </c>
      <c r="Y37" s="12">
        <f t="shared" si="7"/>
        <v>0</v>
      </c>
    </row>
    <row r="38" spans="1:25" ht="15" customHeight="1">
      <c r="A38" s="14">
        <v>4</v>
      </c>
      <c r="B38" s="17" t="s">
        <v>3</v>
      </c>
      <c r="C38" s="6" t="str">
        <f t="shared" si="0"/>
        <v>So</v>
      </c>
      <c r="D38" s="6">
        <f t="shared" si="1"/>
        <v>44857</v>
      </c>
      <c r="E38" s="16"/>
      <c r="F38" s="16"/>
      <c r="G38" s="16"/>
      <c r="J38" s="6">
        <f>IF(B55="X",C55,"")</f>
      </c>
      <c r="K38" s="11">
        <f>IF(B55="X",D55,"")</f>
      </c>
      <c r="L38" s="4">
        <f>IF(J38="","",IF($C$17=$R$4,IF(B55="","",CONCATENATE("  von ",IF(E55="","______",E55)," bis ",IF(F55="","______",F55)," Uhr"))," Spielbeginn -"&amp;E55))</f>
      </c>
      <c r="N38" s="9">
        <f>IF(B56="X",C56,"")</f>
      </c>
      <c r="O38" s="11">
        <f>IF(N38="So",D56,"")</f>
      </c>
      <c r="P38" s="4">
        <f>IF(N38="","",CONCATENATE("  von ",IF(E56="","______",E56)," bis ",IF(F56="","______",F56)," Uhr"))</f>
      </c>
      <c r="R38" s="6">
        <f>R37+1</f>
        <v>44857</v>
      </c>
      <c r="S38" s="6">
        <f>IF($C$17=$R$4,$R38,"")</f>
        <v>44857</v>
      </c>
      <c r="U38" s="4">
        <f>IF($R$4&lt;&gt;$C$17,"",IF($D$25="","",$C$4))</f>
        <v>0</v>
      </c>
      <c r="V38" s="6">
        <f>IF($R$4&lt;&gt;$C$17,"",IF($D$25="","",$D$25))</f>
        <v>44814</v>
      </c>
      <c r="W38" s="12">
        <f>IF($R$4&lt;&gt;$C$17,"",IF($V38="","",$E$25))</f>
        <v>0</v>
      </c>
      <c r="X38" s="12">
        <f t="shared" si="6"/>
        <v>0</v>
      </c>
      <c r="Y38" s="12">
        <f t="shared" si="7"/>
        <v>0</v>
      </c>
    </row>
    <row r="39" spans="1:25" ht="15" customHeight="1">
      <c r="A39" s="14">
        <v>5</v>
      </c>
      <c r="B39" s="17" t="s">
        <v>3</v>
      </c>
      <c r="C39" s="6" t="str">
        <f t="shared" si="0"/>
        <v>Sbd</v>
      </c>
      <c r="D39" s="6">
        <f t="shared" si="1"/>
        <v>44863</v>
      </c>
      <c r="E39" s="16"/>
      <c r="F39" s="16"/>
      <c r="G39" s="16"/>
      <c r="J39" s="21">
        <f>IF(B57="X",C57,"")</f>
      </c>
      <c r="K39" s="22">
        <f>IF(B57="X",D57,"")</f>
      </c>
      <c r="L39" s="23">
        <f>IF(J38="","",IF($C$17=$R$4,IF(B57="","",CONCATENATE("  von ",IF(E57="","______",E57)," bis ",IF(F57="","______",F57)," Uhr"))," Spielbeginn -"&amp;E57))</f>
      </c>
      <c r="M39" s="23"/>
      <c r="N39" s="24">
        <f>IF(B56="X",C58,"")</f>
      </c>
      <c r="O39" s="22">
        <f>IF(N39="So",D58,"")</f>
      </c>
      <c r="P39" s="23">
        <f>IF(N39="","",CONCATENATE("  von ",IF(E58="","______",E58)," bis ",IF(F58="","______",F58)," Uhr"))</f>
      </c>
      <c r="R39" s="6">
        <f>R38+6</f>
        <v>44863</v>
      </c>
      <c r="S39" s="6">
        <f>IF($C$17=$R$4,$R39,$R39+VLOOKUP($C$17,$R$5:$S$11,2,0))</f>
        <v>44863</v>
      </c>
      <c r="U39" s="4">
        <f>IF($R$4&lt;&gt;$C$17,"",IF($D$25="","",$C$4))</f>
        <v>0</v>
      </c>
      <c r="V39" s="6">
        <f>IF($R$4&lt;&gt;$C$17,"",IF($D$25="","",$D$25))</f>
        <v>44814</v>
      </c>
      <c r="W39" s="12">
        <f>IF($R$4&lt;&gt;$C$17,"",IF($V39="","",$E$25))</f>
        <v>0</v>
      </c>
      <c r="X39" s="12">
        <f t="shared" si="6"/>
        <v>0</v>
      </c>
      <c r="Y39" s="12">
        <f t="shared" si="7"/>
        <v>0</v>
      </c>
    </row>
    <row r="40" spans="1:25" ht="15" customHeight="1">
      <c r="A40" s="14">
        <v>5</v>
      </c>
      <c r="B40" s="17" t="s">
        <v>3</v>
      </c>
      <c r="C40" s="6" t="str">
        <f t="shared" si="0"/>
        <v>So</v>
      </c>
      <c r="D40" s="6">
        <f t="shared" si="1"/>
        <v>44864</v>
      </c>
      <c r="E40" s="16"/>
      <c r="F40" s="16"/>
      <c r="G40" s="16"/>
      <c r="J40" s="6" t="str">
        <f>IF(B59="X",C59,"")</f>
        <v>Sbd</v>
      </c>
      <c r="K40" s="11">
        <f>IF(B59="X",D59,"")</f>
        <v>44933</v>
      </c>
      <c r="L40" s="4" t="str">
        <f>IF($C$17=$R$4,IF(B59="","",CONCATENATE("  von ",IF(E59="","______",E59)," bis ",IF(F59="","______",F59)," Uhr"))," Spielbeginn -"&amp;E59)</f>
        <v>  von ______ bis ______ Uhr</v>
      </c>
      <c r="N40" s="9" t="str">
        <f>IF(B60="X",C60,"")</f>
        <v>So</v>
      </c>
      <c r="O40" s="11">
        <f>IF(N40="So",D60,"")</f>
        <v>44934</v>
      </c>
      <c r="P40" s="4" t="str">
        <f>IF(N40="","",CONCATENATE("  von ",IF(E60="","______",E60)," bis ",IF(F60="","______",F60)," Uhr"))</f>
        <v>  von ______ bis ______ Uhr</v>
      </c>
      <c r="R40" s="6">
        <f>R39+1</f>
        <v>44864</v>
      </c>
      <c r="S40" s="6">
        <f>IF($C$17=$R$4,$R40,"")</f>
        <v>44864</v>
      </c>
      <c r="U40" s="4">
        <f>IF($R$4&lt;&gt;$C$17,"",IF($D$25="","",$C$4))</f>
        <v>0</v>
      </c>
      <c r="V40" s="6">
        <f>IF($R$4&lt;&gt;$C$17,"",IF($D$25="","",$D$25))</f>
        <v>44814</v>
      </c>
      <c r="W40" s="12">
        <f>IF($R$4&lt;&gt;$C$17,"",IF($V40="","",$E$25))</f>
        <v>0</v>
      </c>
      <c r="X40" s="12">
        <f t="shared" si="6"/>
        <v>0</v>
      </c>
      <c r="Y40" s="12">
        <f t="shared" si="7"/>
        <v>0</v>
      </c>
    </row>
    <row r="41" spans="1:25" ht="15" customHeight="1">
      <c r="A41" s="14">
        <v>1</v>
      </c>
      <c r="B41" s="17" t="s">
        <v>3</v>
      </c>
      <c r="C41" s="6" t="str">
        <f t="shared" si="0"/>
        <v>Sbd</v>
      </c>
      <c r="D41" s="6">
        <f t="shared" si="1"/>
        <v>44870</v>
      </c>
      <c r="E41" s="16"/>
      <c r="F41" s="16"/>
      <c r="G41" s="16"/>
      <c r="J41" s="6" t="str">
        <f>IF(B61="X",C61,"")</f>
        <v>Sbd</v>
      </c>
      <c r="K41" s="11">
        <f>IF(B61="X",D61,"")</f>
        <v>44940</v>
      </c>
      <c r="L41" s="4" t="str">
        <f>IF($C$17=$R$4,IF(B61="","",CONCATENATE("  von ",IF(E61="","______",E61)," bis ",IF(F61="","______",F61)," Uhr"))," Spielbeginn -"&amp;E61)</f>
        <v>  von ______ bis ______ Uhr</v>
      </c>
      <c r="N41" s="9" t="str">
        <f>IF(B62="X",C62,"")</f>
        <v>So</v>
      </c>
      <c r="O41" s="11">
        <f>IF(N41="So",D62,"")</f>
        <v>44941</v>
      </c>
      <c r="P41" s="4" t="str">
        <f>IF(N41="","",CONCATENATE("  von ",IF(E62="","______",E62)," bis ",IF(F62="","______",F62)," Uhr"))</f>
        <v>  von ______ bis ______ Uhr</v>
      </c>
      <c r="R41" s="6">
        <f>R40+6</f>
        <v>44870</v>
      </c>
      <c r="S41" s="6">
        <f>IF($C$17=$R$4,$R41,$R41+VLOOKUP($C$17,$R$5:$S$11,2,0))</f>
        <v>44870</v>
      </c>
      <c r="U41" s="4">
        <f>IF($D$26="","",$C$4)</f>
        <v>0</v>
      </c>
      <c r="V41" s="6">
        <f>IF($D$26="","",$D$26)</f>
        <v>44815</v>
      </c>
      <c r="W41" s="12">
        <f>IF($V41="","",$E$26)</f>
        <v>0</v>
      </c>
      <c r="X41" s="12">
        <f aca="true" t="shared" si="8" ref="X41:X46">IF($R$4=$C$17,$F$26,"")</f>
        <v>0</v>
      </c>
      <c r="Y41" s="12">
        <f aca="true" t="shared" si="9" ref="Y41:Y46">IF($R$4=$C$17,$G$26,"")</f>
        <v>0</v>
      </c>
    </row>
    <row r="42" spans="1:25" ht="15" customHeight="1">
      <c r="A42" s="14">
        <v>1</v>
      </c>
      <c r="B42" s="17" t="s">
        <v>3</v>
      </c>
      <c r="C42" s="6" t="str">
        <f t="shared" si="0"/>
        <v>So</v>
      </c>
      <c r="D42" s="6">
        <f t="shared" si="1"/>
        <v>44871</v>
      </c>
      <c r="E42" s="16"/>
      <c r="F42" s="16"/>
      <c r="G42" s="16"/>
      <c r="J42" s="6" t="str">
        <f>IF(B63="X",C63,"")</f>
        <v>Sbd</v>
      </c>
      <c r="K42" s="11">
        <f>IF(B63="X",D63,"")</f>
        <v>44947</v>
      </c>
      <c r="L42" s="4" t="str">
        <f>IF($C$17=$R$4,IF(B63="","",CONCATENATE("  von ",IF(E63="","______",E63)," bis ",IF(F63="","______",F63)," Uhr"))," Spielbeginn -"&amp;E63)</f>
        <v>  von ______ bis ______ Uhr</v>
      </c>
      <c r="N42" s="9" t="str">
        <f>IF(B64="X",C64,"")</f>
        <v>So</v>
      </c>
      <c r="O42" s="11">
        <f>IF(N42="So",D64,"")</f>
        <v>44948</v>
      </c>
      <c r="P42" s="4" t="str">
        <f>IF(N42="","",CONCATENATE("  von ",IF(E64="","______",E64)," bis ",IF(F64="","______",F64)," Uhr"))</f>
        <v>  von ______ bis ______ Uhr</v>
      </c>
      <c r="R42" s="6">
        <f>R41+1</f>
        <v>44871</v>
      </c>
      <c r="S42" s="6">
        <f>IF($C$17=$R$4,$R42,"")</f>
        <v>44871</v>
      </c>
      <c r="U42" s="4">
        <f>IF($R$4&lt;&gt;$C$17,"",IF($D$26="","",$C$4))</f>
        <v>0</v>
      </c>
      <c r="V42" s="6">
        <f>IF($R$4&lt;&gt;$C$17,"",IF($D$26="","",$D$26))</f>
        <v>44815</v>
      </c>
      <c r="W42" s="12">
        <f>IF($R$4&lt;&gt;$C$17,"",IF($V42="","",$E$26))</f>
        <v>0</v>
      </c>
      <c r="X42" s="12">
        <f t="shared" si="8"/>
        <v>0</v>
      </c>
      <c r="Y42" s="12">
        <f t="shared" si="9"/>
        <v>0</v>
      </c>
    </row>
    <row r="43" spans="1:25" ht="15" customHeight="1">
      <c r="A43" s="14">
        <v>2</v>
      </c>
      <c r="B43" s="17" t="s">
        <v>3</v>
      </c>
      <c r="C43" s="6" t="str">
        <f t="shared" si="0"/>
        <v>Sbd</v>
      </c>
      <c r="D43" s="6">
        <f t="shared" si="1"/>
        <v>44877</v>
      </c>
      <c r="E43" s="16"/>
      <c r="F43" s="16"/>
      <c r="G43" s="16"/>
      <c r="J43" s="6" t="str">
        <f>IF(B65="X",C65,"")</f>
        <v>Sbd</v>
      </c>
      <c r="K43" s="11">
        <f>IF(B65="X",D65,"")</f>
        <v>44954</v>
      </c>
      <c r="L43" s="4" t="str">
        <f>IF($C$17=$R$4,IF(B65="","",CONCATENATE("  von ",IF(E65="","______",E65)," bis ",IF(F65="","______",F65)," Uhr"))," Spielbeginn -"&amp;E65)</f>
        <v>  von ______ bis ______ Uhr</v>
      </c>
      <c r="N43" s="9" t="str">
        <f>IF(B66="X",C66,"")</f>
        <v>So</v>
      </c>
      <c r="O43" s="11">
        <f>IF(N43="So",D66,"")</f>
        <v>44955</v>
      </c>
      <c r="P43" s="4" t="str">
        <f>IF(N43="","",CONCATENATE("  von ",IF(E66="","______",E66)," bis ",IF(F66="","______",F66)," Uhr"))</f>
        <v>  von ______ bis ______ Uhr</v>
      </c>
      <c r="R43" s="6">
        <f>R42+6</f>
        <v>44877</v>
      </c>
      <c r="S43" s="6">
        <f>IF($C$17=$R$4,$R43,$R43+VLOOKUP($C$17,$R$5:$S$11,2,0))</f>
        <v>44877</v>
      </c>
      <c r="U43" s="4">
        <f>IF($R$4&lt;&gt;$C$17,"",IF($D$26="","",$C$4))</f>
        <v>0</v>
      </c>
      <c r="V43" s="6">
        <f>IF($R$4&lt;&gt;$C$17,"",IF($D$26="","",$D$26))</f>
        <v>44815</v>
      </c>
      <c r="W43" s="12">
        <f>IF($R$4&lt;&gt;$C$17,"",IF($V43="","",$E$26))</f>
        <v>0</v>
      </c>
      <c r="X43" s="12">
        <f t="shared" si="8"/>
        <v>0</v>
      </c>
      <c r="Y43" s="12">
        <f t="shared" si="9"/>
        <v>0</v>
      </c>
    </row>
    <row r="44" spans="1:25" ht="15" customHeight="1">
      <c r="A44" s="14">
        <v>2</v>
      </c>
      <c r="B44" s="17" t="s">
        <v>3</v>
      </c>
      <c r="C44" s="6" t="str">
        <f t="shared" si="0"/>
        <v>So</v>
      </c>
      <c r="D44" s="6">
        <f t="shared" si="1"/>
        <v>44878</v>
      </c>
      <c r="E44" s="16"/>
      <c r="F44" s="16"/>
      <c r="G44" s="16"/>
      <c r="J44" s="6" t="str">
        <f>IF(B67="X",C67,"")</f>
        <v>Sbd</v>
      </c>
      <c r="K44" s="11">
        <f>IF(B67="X",D67,"")</f>
        <v>44961</v>
      </c>
      <c r="L44" s="4" t="str">
        <f>IF($C$17=$R$4,IF(B67="","",CONCATENATE("  von ",IF(E67="","______",E67)," bis ",IF(F67="","______",F67)," Uhr"))," Spielbeginn -"&amp;E67)</f>
        <v>  von ______ bis ______ Uhr</v>
      </c>
      <c r="N44" s="9" t="str">
        <f>IF(B68="X",C68,"")</f>
        <v>So</v>
      </c>
      <c r="O44" s="11">
        <f>IF(N44="So",D68,"")</f>
        <v>44962</v>
      </c>
      <c r="P44" s="4" t="str">
        <f>IF(N44="","",CONCATENATE("  von ",IF(E68="","______",E68)," bis ",IF(F68="","______",F68)," Uhr"))</f>
        <v>  von ______ bis ______ Uhr</v>
      </c>
      <c r="R44" s="6">
        <f>R43+1</f>
        <v>44878</v>
      </c>
      <c r="S44" s="6">
        <f>IF($C$17=$R$4,$R44,"")</f>
        <v>44878</v>
      </c>
      <c r="U44" s="4">
        <f>IF($R$4&lt;&gt;$C$17,"",IF($D$26="","",$C$4))</f>
        <v>0</v>
      </c>
      <c r="V44" s="6">
        <f>IF($R$4&lt;&gt;$C$17,"",IF($D$26="","",$D$26))</f>
        <v>44815</v>
      </c>
      <c r="W44" s="12">
        <f>IF($R$4&lt;&gt;$C$17,"",IF($V44="","",$E$26))</f>
        <v>0</v>
      </c>
      <c r="X44" s="12">
        <f t="shared" si="8"/>
        <v>0</v>
      </c>
      <c r="Y44" s="12">
        <f t="shared" si="9"/>
        <v>0</v>
      </c>
    </row>
    <row r="45" spans="1:25" ht="15" customHeight="1">
      <c r="A45" s="14">
        <v>3</v>
      </c>
      <c r="B45" s="17" t="s">
        <v>3</v>
      </c>
      <c r="C45" s="6" t="str">
        <f t="shared" si="0"/>
        <v>Sbd</v>
      </c>
      <c r="D45" s="6">
        <f t="shared" si="1"/>
        <v>44884</v>
      </c>
      <c r="E45" s="16"/>
      <c r="F45" s="16"/>
      <c r="G45" s="16"/>
      <c r="J45" s="6" t="str">
        <f>IF(B69="X",C69,"")</f>
        <v>Sbd</v>
      </c>
      <c r="K45" s="11">
        <f>IF(B69="X",D69,"")</f>
        <v>44968</v>
      </c>
      <c r="L45" s="4" t="str">
        <f>IF($C$17=$R$4,IF(B69="","",CONCATENATE("  von ",IF(E69="","______",E69)," bis ",IF(F69="","______",F69)," Uhr"))," Spielbeginn -"&amp;E69)</f>
        <v>  von ______ bis ______ Uhr</v>
      </c>
      <c r="N45" s="9" t="str">
        <f>IF(B70="X",C70,"")</f>
        <v>So</v>
      </c>
      <c r="O45" s="11">
        <f>IF(N45="So",D70,"")</f>
        <v>44969</v>
      </c>
      <c r="P45" s="4" t="str">
        <f>IF(N45="","",CONCATENATE("  von ",IF(E70="","______",E70)," bis ",IF(F70="","______",F70)," Uhr"))</f>
        <v>  von ______ bis ______ Uhr</v>
      </c>
      <c r="R45" s="6">
        <f>R44+6</f>
        <v>44884</v>
      </c>
      <c r="S45" s="6">
        <f>IF($C$17=$R$4,$R45,$R45+VLOOKUP($C$17,$R$5:$S$11,2,0))</f>
        <v>44884</v>
      </c>
      <c r="U45" s="4">
        <f>IF($R$4&lt;&gt;$C$17,"",IF($D$26="","",$C$4))</f>
        <v>0</v>
      </c>
      <c r="V45" s="6">
        <f>IF($R$4&lt;&gt;$C$17,"",IF($D$26="","",$D$26))</f>
        <v>44815</v>
      </c>
      <c r="W45" s="12">
        <f>IF($R$4&lt;&gt;$C$17,"",IF($V45="","",$E$26))</f>
        <v>0</v>
      </c>
      <c r="X45" s="12">
        <f t="shared" si="8"/>
        <v>0</v>
      </c>
      <c r="Y45" s="12">
        <f t="shared" si="9"/>
        <v>0</v>
      </c>
    </row>
    <row r="46" spans="1:25" ht="15" customHeight="1">
      <c r="A46" s="14">
        <v>3</v>
      </c>
      <c r="B46" s="17" t="s">
        <v>3</v>
      </c>
      <c r="C46" s="6" t="str">
        <f t="shared" si="0"/>
        <v>So</v>
      </c>
      <c r="D46" s="6">
        <f t="shared" si="1"/>
        <v>44885</v>
      </c>
      <c r="E46" s="16"/>
      <c r="F46" s="16"/>
      <c r="G46" s="16"/>
      <c r="J46" s="6" t="str">
        <f>IF(B71="X",C71,"")</f>
        <v>Sbd</v>
      </c>
      <c r="K46" s="11">
        <f>IF(B71="X",D71,"")</f>
        <v>44975</v>
      </c>
      <c r="L46" s="4" t="str">
        <f>IF($C$17=$R$4,IF(B71="","",CONCATENATE("  von ",IF(E71="","______",E71)," bis ",IF(F71="","______",F71)," Uhr"))," Spielbeginn -"&amp;E71)</f>
        <v>  von ______ bis ______ Uhr</v>
      </c>
      <c r="N46" s="9" t="str">
        <f>IF(B72="X",C72,"")</f>
        <v>So</v>
      </c>
      <c r="O46" s="11">
        <f>IF(N46="So",D72,"")</f>
        <v>44976</v>
      </c>
      <c r="P46" s="4" t="str">
        <f>IF(N46="","",CONCATENATE("  von ",IF(E72="","______",E72)," bis ",IF(F72="","______",F72)," Uhr"))</f>
        <v>  von ______ bis ______ Uhr</v>
      </c>
      <c r="R46" s="6">
        <f>R45+1</f>
        <v>44885</v>
      </c>
      <c r="S46" s="6">
        <f>IF($C$17=$R$4,$R46,"")</f>
        <v>44885</v>
      </c>
      <c r="U46" s="4">
        <f>IF($R$4&lt;&gt;$C$17,"",IF($D$26="","",$C$4))</f>
        <v>0</v>
      </c>
      <c r="V46" s="6">
        <f>IF($R$4&lt;&gt;$C$17,"",IF($D$26="","",$D$26))</f>
        <v>44815</v>
      </c>
      <c r="W46" s="12">
        <f>IF($R$4&lt;&gt;$C$17,"",IF($V46="","",$E$26))</f>
        <v>0</v>
      </c>
      <c r="X46" s="12">
        <f t="shared" si="8"/>
        <v>0</v>
      </c>
      <c r="Y46" s="12">
        <f t="shared" si="9"/>
        <v>0</v>
      </c>
    </row>
    <row r="47" spans="1:25" ht="15" customHeight="1">
      <c r="A47" s="14">
        <v>4</v>
      </c>
      <c r="B47" s="17" t="s">
        <v>3</v>
      </c>
      <c r="C47" s="6" t="str">
        <f t="shared" si="0"/>
        <v>Sbd</v>
      </c>
      <c r="D47" s="6">
        <f t="shared" si="1"/>
        <v>44891</v>
      </c>
      <c r="E47" s="16"/>
      <c r="F47" s="16"/>
      <c r="G47" s="16"/>
      <c r="J47" s="6" t="str">
        <f>IF(B73="X",C73,"")</f>
        <v>Sbd</v>
      </c>
      <c r="K47" s="11">
        <f>IF(B73="X",D73,"")</f>
        <v>44982</v>
      </c>
      <c r="L47" s="4" t="str">
        <f>IF($C$17=$R$4,IF(B73="","",CONCATENATE("  von ",IF(E73="","______",E73)," bis ",IF(F73="","______",F73)," Uhr"))," Spielbeginn -"&amp;E73)</f>
        <v>  von ______ bis ______ Uhr</v>
      </c>
      <c r="N47" s="9" t="str">
        <f>IF(B74="X",C74,"")</f>
        <v>So</v>
      </c>
      <c r="O47" s="11">
        <f>IF(N47="So",D74,"")</f>
        <v>44983</v>
      </c>
      <c r="P47" s="4" t="str">
        <f>IF(N47="","",CONCATENATE("  von ",IF(E74="","______",E74)," bis ",IF(F74="","______",F74)," Uhr"))</f>
        <v>  von ______ bis ______ Uhr</v>
      </c>
      <c r="R47" s="6">
        <f>R46+6</f>
        <v>44891</v>
      </c>
      <c r="S47" s="6">
        <f>IF($C$17=$R$4,$R47,$R47+VLOOKUP($C$17,$R$5:$S$11,2,0))</f>
        <v>44891</v>
      </c>
      <c r="U47" s="4">
        <f>IF($D$27="","",$C$4)</f>
        <v>0</v>
      </c>
      <c r="V47" s="6">
        <f>IF($D$27="","",$D$27)</f>
        <v>44821</v>
      </c>
      <c r="W47" s="12">
        <f>IF($V47="","",$E$27)</f>
        <v>0</v>
      </c>
      <c r="X47" s="12">
        <f aca="true" t="shared" si="10" ref="X47:X52">IF($R$4=$C$17,$F$27,"")</f>
        <v>0</v>
      </c>
      <c r="Y47" s="12">
        <f aca="true" t="shared" si="11" ref="Y47:Y52">IF($R$4=$C$17,$G$27,"")</f>
        <v>0</v>
      </c>
    </row>
    <row r="48" spans="1:25" ht="15" customHeight="1">
      <c r="A48" s="14">
        <v>4</v>
      </c>
      <c r="B48" s="17" t="s">
        <v>3</v>
      </c>
      <c r="C48" s="6" t="str">
        <f t="shared" si="0"/>
        <v>So</v>
      </c>
      <c r="D48" s="6">
        <f t="shared" si="1"/>
        <v>44892</v>
      </c>
      <c r="E48" s="16"/>
      <c r="F48" s="16"/>
      <c r="G48" s="16"/>
      <c r="J48" s="6" t="str">
        <f>IF(B75="X",C75,"")</f>
        <v>Sbd</v>
      </c>
      <c r="K48" s="11">
        <f>IF(B75="X",D75,"")</f>
        <v>44989</v>
      </c>
      <c r="L48" s="4" t="str">
        <f>IF($C$17=$R$4,IF(B75="","",CONCATENATE("  von ",IF(E75="","______",E75)," bis ",IF(F75="","______",F75)," Uhr"))," Spielbeginn -"&amp;E75)</f>
        <v>  von ______ bis ______ Uhr</v>
      </c>
      <c r="N48" s="9" t="str">
        <f>IF(B76="X",C76,"")</f>
        <v>So</v>
      </c>
      <c r="O48" s="11">
        <f>IF(N48="So",D76,"")</f>
        <v>44990</v>
      </c>
      <c r="P48" s="4" t="str">
        <f>IF(N48="","",CONCATENATE("  von ",IF(E76="","______",E76)," bis ",IF(F76="","______",F76)," Uhr"))</f>
        <v>  von ______ bis ______ Uhr</v>
      </c>
      <c r="R48" s="6">
        <f>R47+1</f>
        <v>44892</v>
      </c>
      <c r="S48" s="6">
        <f>IF($C$17=$R$4,$R48,"")</f>
        <v>44892</v>
      </c>
      <c r="U48" s="4">
        <f>IF($R$4&lt;&gt;$C$17,"",IF($D$27="","",$C$4))</f>
        <v>0</v>
      </c>
      <c r="V48" s="6">
        <f>IF($R$4&lt;&gt;$C$17,"",IF($D$27="","",$D$27))</f>
        <v>44821</v>
      </c>
      <c r="W48" s="12">
        <f>IF($R$4&lt;&gt;$C$17,"",IF($V48="","",$E$27))</f>
        <v>0</v>
      </c>
      <c r="X48" s="12">
        <f t="shared" si="10"/>
        <v>0</v>
      </c>
      <c r="Y48" s="12">
        <f t="shared" si="11"/>
        <v>0</v>
      </c>
    </row>
    <row r="49" spans="1:25" ht="15" customHeight="1">
      <c r="A49" s="14">
        <v>1</v>
      </c>
      <c r="B49" s="17" t="s">
        <v>3</v>
      </c>
      <c r="C49" s="6" t="str">
        <f t="shared" si="0"/>
        <v>Sbd</v>
      </c>
      <c r="D49" s="6">
        <f t="shared" si="1"/>
        <v>44898</v>
      </c>
      <c r="E49" s="16"/>
      <c r="F49" s="16"/>
      <c r="G49" s="16"/>
      <c r="J49" s="6" t="str">
        <f>IF(B77="X",C77,"")</f>
        <v>Sbd</v>
      </c>
      <c r="K49" s="11">
        <f>IF(B77="X",D77,"")</f>
        <v>44996</v>
      </c>
      <c r="L49" s="4" t="str">
        <f>IF($C$17=$R$4,IF(B77="","",CONCATENATE("  von ",IF(E77="","______",E77)," bis ",IF(F77="","______",F77)," Uhr"))," Spielbeginn -"&amp;E77)</f>
        <v>  von ______ bis ______ Uhr</v>
      </c>
      <c r="N49" s="9" t="str">
        <f>IF(B78="X",C78,"")</f>
        <v>So</v>
      </c>
      <c r="O49" s="11">
        <f>IF(N49="So",D78,"")</f>
        <v>44997</v>
      </c>
      <c r="P49" s="4" t="str">
        <f>IF(N49="","",CONCATENATE("  von ",IF(E78="","______",E78)," bis ",IF(F78="","______",F78)," Uhr"))</f>
        <v>  von ______ bis ______ Uhr</v>
      </c>
      <c r="R49" s="6">
        <f>R48+6</f>
        <v>44898</v>
      </c>
      <c r="S49" s="6">
        <f>IF($C$17=$R$4,$R49,$R49+VLOOKUP($C$17,$R$5:$S$11,2,0))</f>
        <v>44898</v>
      </c>
      <c r="U49" s="4">
        <f>IF($R$4&lt;&gt;$C$17,"",IF($D$27="","",$C$4))</f>
        <v>0</v>
      </c>
      <c r="V49" s="6">
        <f>IF($R$4&lt;&gt;$C$17,"",IF($D$27="","",$D$27))</f>
        <v>44821</v>
      </c>
      <c r="W49" s="12">
        <f>IF($R$4&lt;&gt;$C$17,"",IF($V49="","",$E$27))</f>
        <v>0</v>
      </c>
      <c r="X49" s="12">
        <f t="shared" si="10"/>
        <v>0</v>
      </c>
      <c r="Y49" s="12">
        <f t="shared" si="11"/>
        <v>0</v>
      </c>
    </row>
    <row r="50" spans="1:25" ht="15" customHeight="1">
      <c r="A50" s="14">
        <v>1</v>
      </c>
      <c r="B50" s="17" t="s">
        <v>3</v>
      </c>
      <c r="C50" s="6" t="str">
        <f t="shared" si="0"/>
        <v>So</v>
      </c>
      <c r="D50" s="6">
        <f t="shared" si="1"/>
        <v>44899</v>
      </c>
      <c r="E50" s="16"/>
      <c r="F50" s="16"/>
      <c r="G50" s="16"/>
      <c r="J50" s="6" t="str">
        <f>IF(B79="X",C79,"")</f>
        <v>Sbd</v>
      </c>
      <c r="K50" s="11">
        <f>IF(B79="X",D79,"")</f>
        <v>45003</v>
      </c>
      <c r="L50" s="4" t="str">
        <f>IF($C$17=$R$4,IF(B79="","",CONCATENATE("  von ",IF(E79="","______",E79)," bis ",IF(F79="","______",F79)," Uhr"))," Spielbeginn -"&amp;E79)</f>
        <v>  von ______ bis ______ Uhr</v>
      </c>
      <c r="N50" s="9" t="str">
        <f>IF(B80="X",C80,"")</f>
        <v>So</v>
      </c>
      <c r="O50" s="11">
        <f>IF(N50="So",D80,"")</f>
        <v>45004</v>
      </c>
      <c r="P50" s="4" t="str">
        <f>IF(N50="","",CONCATENATE("  von ",IF(E80="","______",E80)," bis ",IF(F80="","______",F80)," Uhr"))</f>
        <v>  von ______ bis ______ Uhr</v>
      </c>
      <c r="R50" s="6">
        <f>R49+1</f>
        <v>44899</v>
      </c>
      <c r="S50" s="6">
        <f>IF($C$17=$R$4,$R50,"")</f>
        <v>44899</v>
      </c>
      <c r="U50" s="4">
        <f>IF($R$4&lt;&gt;$C$17,"",IF($D$27="","",$C$4))</f>
        <v>0</v>
      </c>
      <c r="V50" s="6">
        <f>IF($R$4&lt;&gt;$C$17,"",IF($D$27="","",$D$27))</f>
        <v>44821</v>
      </c>
      <c r="W50" s="12">
        <f>IF($R$4&lt;&gt;$C$17,"",IF($V50="","",$E$27))</f>
        <v>0</v>
      </c>
      <c r="X50" s="12">
        <f t="shared" si="10"/>
        <v>0</v>
      </c>
      <c r="Y50" s="12">
        <f t="shared" si="11"/>
        <v>0</v>
      </c>
    </row>
    <row r="51" spans="1:25" ht="15" customHeight="1">
      <c r="A51" s="14">
        <v>2</v>
      </c>
      <c r="B51" s="17" t="s">
        <v>3</v>
      </c>
      <c r="C51" s="6" t="str">
        <f t="shared" si="0"/>
        <v>Sbd</v>
      </c>
      <c r="D51" s="6">
        <f t="shared" si="1"/>
        <v>44905</v>
      </c>
      <c r="E51" s="16"/>
      <c r="F51" s="16"/>
      <c r="G51" s="16"/>
      <c r="J51" s="6" t="str">
        <f>IF(B81="X",C81,"")</f>
        <v>Sbd</v>
      </c>
      <c r="K51" s="11">
        <f>IF(B81="X",D81,"")</f>
        <v>45010</v>
      </c>
      <c r="L51" s="4" t="str">
        <f>IF($C$17=$R$4,IF(B81="","",CONCATENATE("  von ",IF(E81="","______",E81)," bis ",IF(F81="","______",F81)," Uhr"))," Spielbeginn -"&amp;E81)</f>
        <v>  von ______ bis ______ Uhr</v>
      </c>
      <c r="N51" s="9" t="str">
        <f>IF(B82="X",C82,"")</f>
        <v>So</v>
      </c>
      <c r="O51" s="11">
        <f>IF(N51="So",D82,"")</f>
        <v>45011</v>
      </c>
      <c r="P51" s="4" t="str">
        <f>IF(N51="","",CONCATENATE("  von ",IF(E82="","______",E82)," bis ",IF(F82="","______",F82)," Uhr"))</f>
        <v>  von ______ bis ______ Uhr</v>
      </c>
      <c r="R51" s="6">
        <f>R50+6</f>
        <v>44905</v>
      </c>
      <c r="S51" s="6">
        <f>IF($C$17=$R$4,$R51,$R51+VLOOKUP($C$17,$R$5:$S$11,2,0))</f>
        <v>44905</v>
      </c>
      <c r="U51" s="4">
        <f>IF($R$4&lt;&gt;$C$17,"",IF($D$27="","",$C$4))</f>
        <v>0</v>
      </c>
      <c r="V51" s="6">
        <f>IF($R$4&lt;&gt;$C$17,"",IF($D$27="","",$D$27))</f>
        <v>44821</v>
      </c>
      <c r="W51" s="12">
        <f>IF($R$4&lt;&gt;$C$17,"",IF($V51="","",$E$27))</f>
        <v>0</v>
      </c>
      <c r="X51" s="12">
        <f t="shared" si="10"/>
        <v>0</v>
      </c>
      <c r="Y51" s="12">
        <f t="shared" si="11"/>
        <v>0</v>
      </c>
    </row>
    <row r="52" spans="1:25" ht="15" customHeight="1">
      <c r="A52" s="14">
        <v>2</v>
      </c>
      <c r="B52" s="17" t="s">
        <v>3</v>
      </c>
      <c r="C52" s="6" t="str">
        <f t="shared" si="0"/>
        <v>So</v>
      </c>
      <c r="D52" s="6">
        <f t="shared" si="1"/>
        <v>44906</v>
      </c>
      <c r="E52" s="16"/>
      <c r="F52" s="16"/>
      <c r="G52" s="16"/>
      <c r="J52" s="6" t="str">
        <f>IF(B83="X",C83,"")</f>
        <v>Sbd</v>
      </c>
      <c r="K52" s="11">
        <f>IF(B83="X",D83,"")</f>
        <v>45017</v>
      </c>
      <c r="L52" s="4" t="str">
        <f>IF($C$17=$R$4,IF(B83="","",CONCATENATE("  von ",IF(E83="","______",E83)," bis ",IF(F83="","______",F83)," Uhr"))," Spielbeginn -"&amp;E83)</f>
        <v>  von ______ bis ______ Uhr</v>
      </c>
      <c r="N52" s="9" t="str">
        <f>IF(B84="X",C84,"")</f>
        <v>So</v>
      </c>
      <c r="O52" s="11">
        <f>IF(N52="So",D84,"")</f>
        <v>45018</v>
      </c>
      <c r="P52" s="4" t="str">
        <f>IF(N52="","",CONCATENATE("  von ",IF(E84="","______",E84)," bis ",IF(F84="","______",F84)," Uhr"))</f>
        <v>  von ______ bis ______ Uhr</v>
      </c>
      <c r="R52" s="6">
        <f>R51+1</f>
        <v>44906</v>
      </c>
      <c r="S52" s="6">
        <f>IF($C$17=$R$4,$R52,"")</f>
        <v>44906</v>
      </c>
      <c r="U52" s="4">
        <f>IF($R$4&lt;&gt;$C$17,"",IF($D$27="","",$C$4))</f>
        <v>0</v>
      </c>
      <c r="V52" s="6">
        <f>IF($R$4&lt;&gt;$C$17,"",IF($D$27="","",$D$27))</f>
        <v>44821</v>
      </c>
      <c r="W52" s="12">
        <f>IF($R$4&lt;&gt;$C$17,"",IF($V52="","",$E$27))</f>
        <v>0</v>
      </c>
      <c r="X52" s="12">
        <f t="shared" si="10"/>
        <v>0</v>
      </c>
      <c r="Y52" s="12">
        <f t="shared" si="11"/>
        <v>0</v>
      </c>
    </row>
    <row r="53" spans="1:25" ht="15" customHeight="1">
      <c r="A53" s="14">
        <v>3</v>
      </c>
      <c r="B53" s="17" t="s">
        <v>3</v>
      </c>
      <c r="C53" s="6" t="str">
        <f t="shared" si="0"/>
        <v>Sbd</v>
      </c>
      <c r="D53" s="6">
        <f t="shared" si="1"/>
        <v>44912</v>
      </c>
      <c r="E53" s="16"/>
      <c r="F53" s="16"/>
      <c r="G53" s="16"/>
      <c r="J53" s="6">
        <f>IF(B85="X",C85,"")</f>
      </c>
      <c r="K53" s="11">
        <f>IF(B85="X",D85,"")</f>
      </c>
      <c r="L53" s="4">
        <f>IF($C$17=$R$4,IF(B85="","",CONCATENATE("  von ",IF(E85="","______",E85)," bis ",IF(F85="","______",F85)," Uhr"))," Spielbeginn -"&amp;E85)</f>
      </c>
      <c r="N53" s="9">
        <f>IF(B86="X",C86,"")</f>
      </c>
      <c r="O53" s="11">
        <f>IF(N53="So",D86,"")</f>
      </c>
      <c r="P53" s="4">
        <f>IF(N53="","",CONCATENATE("  von ",IF(E86="","______",E86)," bis ",IF(F86="","______",F86)," Uhr"))</f>
      </c>
      <c r="R53" s="6">
        <f>R52+6</f>
        <v>44912</v>
      </c>
      <c r="S53" s="6">
        <f>IF($C$17=$R$4,$R53,$R53+VLOOKUP($C$17,$R$5:$S$11,2,0))</f>
        <v>44912</v>
      </c>
      <c r="U53" s="4">
        <f>IF($D$28="","",$C$4)</f>
        <v>0</v>
      </c>
      <c r="V53" s="6">
        <f>IF($D$28="","",$D$28)</f>
        <v>44822</v>
      </c>
      <c r="W53" s="12">
        <f>IF($V53="","",$E$28)</f>
        <v>0</v>
      </c>
      <c r="X53" s="12">
        <f aca="true" t="shared" si="12" ref="X53:X58">IF($R$4=$C$17,$F$28,"")</f>
        <v>0</v>
      </c>
      <c r="Y53" s="12">
        <f aca="true" t="shared" si="13" ref="Y53:Y58">IF($R$4=$C$17,$G$28,"")</f>
        <v>0</v>
      </c>
    </row>
    <row r="54" spans="1:25" ht="15" customHeight="1">
      <c r="A54" s="14">
        <v>3</v>
      </c>
      <c r="B54" s="17" t="s">
        <v>3</v>
      </c>
      <c r="C54" s="6" t="str">
        <f t="shared" si="0"/>
        <v>So</v>
      </c>
      <c r="D54" s="6">
        <f t="shared" si="1"/>
        <v>44913</v>
      </c>
      <c r="E54" s="16"/>
      <c r="F54" s="16"/>
      <c r="G54" s="16"/>
      <c r="J54" s="6" t="str">
        <f>IF(B87="X",C87,"")</f>
        <v>Sbd</v>
      </c>
      <c r="K54" s="11">
        <f>IF(B87="X",D87,"")</f>
        <v>45031</v>
      </c>
      <c r="L54" s="4" t="str">
        <f>IF($C$17=$R$4,IF(B87="","",CONCATENATE("  von ",IF(E87="","______",E87)," bis ",IF(F87="","______",F87)," Uhr"))," Spielbeginn -"&amp;E87)</f>
        <v>  von ______ bis ______ Uhr</v>
      </c>
      <c r="N54" s="9" t="str">
        <f>IF(B88="X",C88,"")</f>
        <v>So</v>
      </c>
      <c r="O54" s="11">
        <f>IF(N54="So",D88,"")</f>
        <v>45032</v>
      </c>
      <c r="P54" s="4" t="str">
        <f>IF(N54="","",CONCATENATE("  von ",IF(E88="","______",E88)," bis ",IF(F88="","______",F88)," Uhr"))</f>
        <v>  von ______ bis ______ Uhr</v>
      </c>
      <c r="R54" s="6">
        <f>R53+1</f>
        <v>44913</v>
      </c>
      <c r="S54" s="6">
        <f>IF($C$17=$R$4,$R54,"")</f>
        <v>44913</v>
      </c>
      <c r="U54" s="4">
        <f>IF($R$4&lt;&gt;$C$17,"",IF($D$28="","",$C$4))</f>
        <v>0</v>
      </c>
      <c r="V54" s="6">
        <f>IF($R$4&lt;&gt;$C$17,"",IF($D$28="","",$D$28))</f>
        <v>44822</v>
      </c>
      <c r="W54" s="12">
        <f>IF($R$4&lt;&gt;$C$17,"",IF($V54="","",$E$28))</f>
        <v>0</v>
      </c>
      <c r="X54" s="12">
        <f t="shared" si="12"/>
        <v>0</v>
      </c>
      <c r="Y54" s="12">
        <f t="shared" si="13"/>
        <v>0</v>
      </c>
    </row>
    <row r="55" spans="1:25" ht="15" customHeight="1">
      <c r="A55" s="14">
        <v>4</v>
      </c>
      <c r="C55" s="6" t="str">
        <f t="shared" si="0"/>
        <v>Sbd</v>
      </c>
      <c r="D55" s="6">
        <f t="shared" si="1"/>
        <v>44919</v>
      </c>
      <c r="E55" s="3" t="s">
        <v>10</v>
      </c>
      <c r="G55" s="3"/>
      <c r="J55" s="6" t="str">
        <f>IF(B89="X",C89,"")</f>
        <v>Sbd</v>
      </c>
      <c r="K55" s="11">
        <f>IF(B89="X",D89,"")</f>
        <v>45038</v>
      </c>
      <c r="L55" s="4" t="str">
        <f>IF($C$17=$R$4,IF(B89="","",CONCATENATE("  von ",IF(E89="","______",E89)," bis ",IF(F89="","______",F89)," Uhr"))," Spielbeginn -"&amp;E89)</f>
        <v>  von ______ bis ______ Uhr</v>
      </c>
      <c r="N55" s="9" t="str">
        <f>IF(B90="X",C90,"")</f>
        <v>So</v>
      </c>
      <c r="O55" s="11">
        <f>IF(N55="So",D90,"")</f>
        <v>45039</v>
      </c>
      <c r="P55" s="4" t="str">
        <f>IF(N55="","",CONCATENATE("  von ",IF(E90="","______",E90)," bis ",IF(F90="","______",F90)," Uhr"))</f>
        <v>  von ______ bis ______ Uhr</v>
      </c>
      <c r="R55" s="6">
        <f>R54+6</f>
        <v>44919</v>
      </c>
      <c r="S55" s="6">
        <f>IF($C$17=$R$4,$R55,$R55+VLOOKUP($C$17,$R$5:$S$11,2,0))</f>
        <v>44919</v>
      </c>
      <c r="U55" s="4">
        <f>IF($R$4&lt;&gt;$C$17,"",IF($D$28="","",$C$4))</f>
        <v>0</v>
      </c>
      <c r="V55" s="6">
        <f>IF($R$4&lt;&gt;$C$17,"",IF($D$28="","",$D$28))</f>
        <v>44822</v>
      </c>
      <c r="W55" s="12">
        <f>IF($R$4&lt;&gt;$C$17,"",IF($V55="","",$E$28))</f>
        <v>0</v>
      </c>
      <c r="X55" s="12">
        <f t="shared" si="12"/>
        <v>0</v>
      </c>
      <c r="Y55" s="12">
        <f t="shared" si="13"/>
        <v>0</v>
      </c>
    </row>
    <row r="56" spans="1:25" ht="15" customHeight="1">
      <c r="A56" s="14">
        <v>4</v>
      </c>
      <c r="C56" s="6" t="str">
        <f t="shared" si="0"/>
        <v>So</v>
      </c>
      <c r="D56" s="6">
        <f t="shared" si="1"/>
        <v>44920</v>
      </c>
      <c r="E56" s="3" t="s">
        <v>10</v>
      </c>
      <c r="G56" s="3"/>
      <c r="J56" s="6" t="str">
        <f>IF(B91="X",C91,"")</f>
        <v>Sbd</v>
      </c>
      <c r="K56" s="11">
        <f>IF(B91="X",D91,"")</f>
        <v>45045</v>
      </c>
      <c r="L56" s="4" t="str">
        <f>IF($C$17=$R$4,IF(B91="","",CONCATENATE("  von ",IF(E91="","______",E91)," bis ",IF(F91="","______",F91)," Uhr"))," Spielbeginn -"&amp;E91)</f>
        <v>  von ______ bis ______ Uhr</v>
      </c>
      <c r="N56" s="9" t="str">
        <f>IF(B92="X",C92,"")</f>
        <v>So</v>
      </c>
      <c r="O56" s="11">
        <f>IF(N56="So",D92,"")</f>
        <v>45046</v>
      </c>
      <c r="P56" s="4" t="str">
        <f>IF(N56="","",CONCATENATE("  von ",IF(E92="","______",E92)," bis ",IF(F92="","______",F92)," Uhr"))</f>
        <v>  von ______ bis ______ Uhr</v>
      </c>
      <c r="R56" s="6">
        <f>R55+1</f>
        <v>44920</v>
      </c>
      <c r="S56" s="6">
        <f>IF($C$17=$R$4,$R56,"")</f>
        <v>44920</v>
      </c>
      <c r="U56" s="4">
        <f>IF($R$4&lt;&gt;$C$17,"",IF($D$28="","",$C$4))</f>
        <v>0</v>
      </c>
      <c r="V56" s="6">
        <f>IF($R$4&lt;&gt;$C$17,"",IF($D$28="","",$D$28))</f>
        <v>44822</v>
      </c>
      <c r="W56" s="12">
        <f>IF($R$4&lt;&gt;$C$17,"",IF($V56="","",$E$28))</f>
        <v>0</v>
      </c>
      <c r="X56" s="12">
        <f t="shared" si="12"/>
        <v>0</v>
      </c>
      <c r="Y56" s="12">
        <f t="shared" si="13"/>
        <v>0</v>
      </c>
    </row>
    <row r="57" spans="1:25" ht="15" customHeight="1">
      <c r="A57" s="14">
        <v>1</v>
      </c>
      <c r="C57" s="6" t="str">
        <f t="shared" si="0"/>
        <v>Sbd</v>
      </c>
      <c r="D57" s="6">
        <f t="shared" si="1"/>
        <v>44926</v>
      </c>
      <c r="E57" s="3" t="s">
        <v>11</v>
      </c>
      <c r="G57" s="3"/>
      <c r="J57" s="6" t="str">
        <f>IF(B93="X",C93,"")</f>
        <v>Sbd</v>
      </c>
      <c r="K57" s="11">
        <f>IF(B93="X",D93,"")</f>
        <v>45052</v>
      </c>
      <c r="L57" s="4" t="str">
        <f>IF($C$17=$R$4,IF(B93="","",CONCATENATE("  von ",IF(E93="","______",E93)," bis ",IF(F93="","______",F93)," Uhr"))," Spielbeginn -"&amp;E93)</f>
        <v>  von ______ bis ______ Uhr</v>
      </c>
      <c r="N57" s="9" t="str">
        <f>IF(B94="X",C94,"")</f>
        <v>So</v>
      </c>
      <c r="O57" s="11">
        <f>IF(N57="So",D94,"")</f>
        <v>45053</v>
      </c>
      <c r="P57" s="4" t="str">
        <f>IF(N57="","",CONCATENATE("  von ",IF(E94="","______",E94)," bis ",IF(F94="","______",F94)," Uhr"))</f>
        <v>  von ______ bis ______ Uhr</v>
      </c>
      <c r="R57" s="6">
        <f>R56+6</f>
        <v>44926</v>
      </c>
      <c r="S57" s="6">
        <f>IF($C$17=$R$4,$R57,$R57+VLOOKUP($C$17,$R$5:$S$11,2,0))</f>
        <v>44926</v>
      </c>
      <c r="U57" s="4">
        <f>IF($R$4&lt;&gt;$C$17,"",IF($D$28="","",$C$4))</f>
        <v>0</v>
      </c>
      <c r="V57" s="6">
        <f>IF($R$4&lt;&gt;$C$17,"",IF($D$28="","",$D$28))</f>
        <v>44822</v>
      </c>
      <c r="W57" s="12">
        <f>IF($R$4&lt;&gt;$C$17,"",IF($V57="","",$E$28))</f>
        <v>0</v>
      </c>
      <c r="X57" s="12">
        <f t="shared" si="12"/>
        <v>0</v>
      </c>
      <c r="Y57" s="12">
        <f t="shared" si="13"/>
        <v>0</v>
      </c>
    </row>
    <row r="58" spans="1:25" ht="15" customHeight="1">
      <c r="A58" s="14">
        <v>1</v>
      </c>
      <c r="C58" s="6" t="str">
        <f t="shared" si="0"/>
        <v>So</v>
      </c>
      <c r="D58" s="6">
        <f t="shared" si="1"/>
        <v>44927</v>
      </c>
      <c r="E58" s="3" t="s">
        <v>11</v>
      </c>
      <c r="G58" s="3"/>
      <c r="J58" s="6" t="str">
        <f>IF(B95="X",C95,"")</f>
        <v>Sbd</v>
      </c>
      <c r="K58" s="11">
        <f>IF(B95="X",D95,"")</f>
        <v>45059</v>
      </c>
      <c r="L58" s="4" t="str">
        <f>IF($C$17=$R$4,IF(B95="","",CONCATENATE("  von ",IF(E95="","______",E95)," bis ",IF(F95="","______",F95)," Uhr"))," Spielbeginn -"&amp;E95)</f>
        <v>  von ______ bis ______ Uhr</v>
      </c>
      <c r="N58" s="9" t="str">
        <f>IF(B96="X",C96,"")</f>
        <v>So</v>
      </c>
      <c r="O58" s="11">
        <f>IF(N58="So",D96,"")</f>
        <v>45060</v>
      </c>
      <c r="P58" s="4" t="str">
        <f>IF(N58="","",CONCATENATE("  von ",IF(E96="","______",E96)," bis ",IF(F96="","______",F96)," Uhr"))</f>
        <v>  von ______ bis ______ Uhr</v>
      </c>
      <c r="R58" s="6">
        <f>R57+1</f>
        <v>44927</v>
      </c>
      <c r="S58" s="6">
        <f>IF($C$17=$R$4,$R58,"")</f>
        <v>44927</v>
      </c>
      <c r="U58" s="4">
        <f>IF($R$4&lt;&gt;$C$17,"",IF($D$28="","",$C$4))</f>
        <v>0</v>
      </c>
      <c r="V58" s="6">
        <f>IF($R$4&lt;&gt;$C$17,"",IF($D$28="","",$D$28))</f>
        <v>44822</v>
      </c>
      <c r="W58" s="12">
        <f>IF($R$4&lt;&gt;$C$17,"",IF($V58="","",$E$28))</f>
        <v>0</v>
      </c>
      <c r="X58" s="12">
        <f t="shared" si="12"/>
        <v>0</v>
      </c>
      <c r="Y58" s="12">
        <f t="shared" si="13"/>
        <v>0</v>
      </c>
    </row>
    <row r="59" spans="1:25" ht="15" customHeight="1">
      <c r="A59" s="14">
        <v>2</v>
      </c>
      <c r="B59" s="17" t="s">
        <v>3</v>
      </c>
      <c r="C59" s="6" t="str">
        <f>IF(D59="","",IF(WEEKDAY(D59)=1,"So",IF(WEEKDAY(D59)=2,"Mo",IF(WEEKDAY(D59)=3,"Di",IF(WEEKDAY(D59)=4,"Mi",IF(WEEKDAY(D59)=5,"Do",IF(WEEKDAY(D59)=6,"Fr","Sbd")))))))</f>
        <v>Sbd</v>
      </c>
      <c r="D59" s="6">
        <f>S59</f>
        <v>44933</v>
      </c>
      <c r="E59" s="16"/>
      <c r="F59" s="16"/>
      <c r="G59" s="16"/>
      <c r="J59" s="6">
        <f>IF(B97="X",C97,"")</f>
      </c>
      <c r="K59" s="11">
        <f>IF(B97="X",D97,"")</f>
      </c>
      <c r="L59" s="4">
        <f>IF($C$17=$R$4,IF(B97="","",CONCATENATE("  von ",IF(E97="","______",E97)," bis ",IF(F97="","______",F97)," Uhr"))," Spielbeginn -"&amp;E97)</f>
      </c>
      <c r="N59" s="9">
        <f>IF(B98="X",C98,"")</f>
      </c>
      <c r="O59" s="11">
        <f>IF(N59="So",D98,"")</f>
      </c>
      <c r="P59" s="4">
        <f>IF(N59="","",CONCATENATE("  von ",IF(E98="","______",E98)," bis ",IF(F98="","______",F98)," Uhr"))</f>
      </c>
      <c r="R59" s="6">
        <f>R58+6</f>
        <v>44933</v>
      </c>
      <c r="S59" s="6">
        <f>IF($C$17=$R$4,$R59,$R59+VLOOKUP($C$17,$R$5:$S$11,2,0))</f>
        <v>44933</v>
      </c>
      <c r="U59" s="4">
        <f>IF($D$29="","",$C$4)</f>
        <v>0</v>
      </c>
      <c r="V59" s="6">
        <f>IF($D$29="","",$D$29)</f>
        <v>44828</v>
      </c>
      <c r="W59" s="12">
        <f>IF($V59="","",$E$29)</f>
        <v>0</v>
      </c>
      <c r="X59" s="12">
        <f aca="true" t="shared" si="14" ref="X59:X64">IF($R$4=$C$17,$F$29,"")</f>
        <v>0</v>
      </c>
      <c r="Y59" s="12">
        <f aca="true" t="shared" si="15" ref="Y59:Y64">IF($R$4=$C$17,$G$29,"")</f>
        <v>0</v>
      </c>
    </row>
    <row r="60" spans="1:25" ht="15" customHeight="1">
      <c r="A60" s="14">
        <v>2</v>
      </c>
      <c r="B60" s="17" t="s">
        <v>3</v>
      </c>
      <c r="C60" s="6" t="str">
        <f>IF(D60="","",IF(WEEKDAY(D60)=1,"So",IF(WEEKDAY(D60)=2,"Mo",IF(WEEKDAY(D60)=3,"Di",IF(WEEKDAY(D60)=4,"Mi",IF(WEEKDAY(D60)=5,"Do",IF(WEEKDAY(D60)=6,"Fr","Sbd")))))))</f>
        <v>So</v>
      </c>
      <c r="D60" s="6">
        <f>S60</f>
        <v>44934</v>
      </c>
      <c r="E60" s="16"/>
      <c r="F60" s="16"/>
      <c r="G60" s="16"/>
      <c r="J60" s="4" t="s">
        <v>2</v>
      </c>
      <c r="R60" s="6">
        <f>R59+1</f>
        <v>44934</v>
      </c>
      <c r="S60" s="6">
        <f>IF($C$17=$R$4,$R60,"")</f>
        <v>44934</v>
      </c>
      <c r="U60" s="4">
        <f>IF($R$4&lt;&gt;$C$17,"",IF($D$29="","",$C$4))</f>
        <v>0</v>
      </c>
      <c r="V60" s="6">
        <f>IF($R$4&lt;&gt;$C$17,"",IF($D$29="","",$D$29))</f>
        <v>44828</v>
      </c>
      <c r="W60" s="12">
        <f>IF($R$4&lt;&gt;$C$17,"",IF($V60="","",$E$29))</f>
        <v>0</v>
      </c>
      <c r="X60" s="12">
        <f t="shared" si="14"/>
        <v>0</v>
      </c>
      <c r="Y60" s="12">
        <f t="shared" si="15"/>
        <v>0</v>
      </c>
    </row>
    <row r="61" spans="1:25" ht="15" customHeight="1">
      <c r="A61" s="14">
        <v>3</v>
      </c>
      <c r="B61" s="17" t="s">
        <v>3</v>
      </c>
      <c r="C61" s="6" t="str">
        <f t="shared" si="0"/>
        <v>Sbd</v>
      </c>
      <c r="D61" s="6">
        <f t="shared" si="1"/>
        <v>44940</v>
      </c>
      <c r="E61" s="16"/>
      <c r="F61" s="16"/>
      <c r="G61" s="16"/>
      <c r="J61" s="35">
        <f>IF(C9="","",CONCATENATE("- ",C9))</f>
      </c>
      <c r="K61" s="35"/>
      <c r="L61" s="35"/>
      <c r="M61" s="35"/>
      <c r="N61" s="35"/>
      <c r="O61" s="35"/>
      <c r="P61" s="35"/>
      <c r="R61" s="6">
        <f>R60+6</f>
        <v>44940</v>
      </c>
      <c r="S61" s="6">
        <f>IF($C$17=$R$4,$R61,$R61+VLOOKUP($C$17,$R$5:$S$11,2,0))</f>
        <v>44940</v>
      </c>
      <c r="U61" s="4">
        <f>IF($R$4&lt;&gt;$C$17,"",IF($D$29="","",$C$4))</f>
        <v>0</v>
      </c>
      <c r="V61" s="6">
        <f>IF($R$4&lt;&gt;$C$17,"",IF($D$29="","",$D$29))</f>
        <v>44828</v>
      </c>
      <c r="W61" s="12">
        <f>IF($R$4&lt;&gt;$C$17,"",IF($V61="","",$E$29))</f>
        <v>0</v>
      </c>
      <c r="X61" s="12">
        <f t="shared" si="14"/>
        <v>0</v>
      </c>
      <c r="Y61" s="12">
        <f t="shared" si="15"/>
        <v>0</v>
      </c>
    </row>
    <row r="62" spans="1:25" ht="15" customHeight="1">
      <c r="A62" s="14">
        <v>3</v>
      </c>
      <c r="B62" s="17" t="s">
        <v>3</v>
      </c>
      <c r="C62" s="6" t="str">
        <f t="shared" si="0"/>
        <v>So</v>
      </c>
      <c r="D62" s="6">
        <f t="shared" si="1"/>
        <v>44941</v>
      </c>
      <c r="E62" s="16"/>
      <c r="F62" s="16"/>
      <c r="G62" s="16"/>
      <c r="J62" s="35"/>
      <c r="K62" s="35"/>
      <c r="L62" s="35"/>
      <c r="M62" s="35"/>
      <c r="N62" s="35"/>
      <c r="O62" s="35"/>
      <c r="P62" s="35"/>
      <c r="R62" s="6">
        <f>R61+1</f>
        <v>44941</v>
      </c>
      <c r="S62" s="6">
        <f>IF($C$17=$R$4,$R62,"")</f>
        <v>44941</v>
      </c>
      <c r="U62" s="4">
        <f>IF($R$4&lt;&gt;$C$17,"",IF($D$29="","",$C$4))</f>
        <v>0</v>
      </c>
      <c r="V62" s="6">
        <f>IF($R$4&lt;&gt;$C$17,"",IF($D$29="","",$D$29))</f>
        <v>44828</v>
      </c>
      <c r="W62" s="12">
        <f>IF($R$4&lt;&gt;$C$17,"",IF($V62="","",$E$29))</f>
        <v>0</v>
      </c>
      <c r="X62" s="12">
        <f t="shared" si="14"/>
        <v>0</v>
      </c>
      <c r="Y62" s="12">
        <f t="shared" si="15"/>
        <v>0</v>
      </c>
    </row>
    <row r="63" spans="1:25" ht="15" customHeight="1">
      <c r="A63" s="14">
        <v>4</v>
      </c>
      <c r="B63" s="17" t="s">
        <v>3</v>
      </c>
      <c r="C63" s="6" t="str">
        <f t="shared" si="0"/>
        <v>Sbd</v>
      </c>
      <c r="D63" s="6">
        <f t="shared" si="1"/>
        <v>44947</v>
      </c>
      <c r="E63" s="16"/>
      <c r="F63" s="16"/>
      <c r="G63" s="16"/>
      <c r="J63" s="27" t="s">
        <v>5</v>
      </c>
      <c r="K63" s="27"/>
      <c r="L63" s="27"/>
      <c r="M63" s="27"/>
      <c r="N63" s="27"/>
      <c r="O63" s="27"/>
      <c r="P63" s="27"/>
      <c r="R63" s="6">
        <f>R62+6</f>
        <v>44947</v>
      </c>
      <c r="S63" s="6">
        <f>IF($C$17=$R$4,$R63,$R63+VLOOKUP($C$17,$R$5:$S$11,2,0))</f>
        <v>44947</v>
      </c>
      <c r="U63" s="4">
        <f>IF($R$4&lt;&gt;$C$17,"",IF($D$29="","",$C$4))</f>
        <v>0</v>
      </c>
      <c r="V63" s="6">
        <f>IF($R$4&lt;&gt;$C$17,"",IF($D$29="","",$D$29))</f>
        <v>44828</v>
      </c>
      <c r="W63" s="12">
        <f>IF($R$4&lt;&gt;$C$17,"",IF($V63="","",$E$29))</f>
        <v>0</v>
      </c>
      <c r="X63" s="12">
        <f t="shared" si="14"/>
        <v>0</v>
      </c>
      <c r="Y63" s="12">
        <f t="shared" si="15"/>
        <v>0</v>
      </c>
    </row>
    <row r="64" spans="1:25" ht="15" customHeight="1">
      <c r="A64" s="14">
        <v>4</v>
      </c>
      <c r="B64" s="17" t="s">
        <v>3</v>
      </c>
      <c r="C64" s="6" t="str">
        <f t="shared" si="0"/>
        <v>So</v>
      </c>
      <c r="D64" s="6">
        <f t="shared" si="1"/>
        <v>44948</v>
      </c>
      <c r="E64" s="16"/>
      <c r="F64" s="16"/>
      <c r="G64" s="16"/>
      <c r="J64" s="27"/>
      <c r="K64" s="27"/>
      <c r="L64" s="27"/>
      <c r="M64" s="27"/>
      <c r="N64" s="27"/>
      <c r="O64" s="27"/>
      <c r="P64" s="27"/>
      <c r="R64" s="6">
        <f>R63+1</f>
        <v>44948</v>
      </c>
      <c r="S64" s="6">
        <f>IF($C$17=$R$4,$R64,"")</f>
        <v>44948</v>
      </c>
      <c r="U64" s="4">
        <f>IF($R$4&lt;&gt;$C$17,"",IF($D$29="","",$C$4))</f>
        <v>0</v>
      </c>
      <c r="V64" s="6">
        <f>IF($R$4&lt;&gt;$C$17,"",IF($D$29="","",$D$29))</f>
        <v>44828</v>
      </c>
      <c r="W64" s="12">
        <f>IF($R$4&lt;&gt;$C$17,"",IF($V64="","",$E$29))</f>
        <v>0</v>
      </c>
      <c r="X64" s="12">
        <f t="shared" si="14"/>
        <v>0</v>
      </c>
      <c r="Y64" s="12">
        <f t="shared" si="15"/>
        <v>0</v>
      </c>
    </row>
    <row r="65" spans="1:25" ht="15" customHeight="1">
      <c r="A65" s="14">
        <v>5</v>
      </c>
      <c r="B65" s="17" t="s">
        <v>3</v>
      </c>
      <c r="C65" s="6" t="str">
        <f t="shared" si="0"/>
        <v>Sbd</v>
      </c>
      <c r="D65" s="6">
        <f t="shared" si="1"/>
        <v>44954</v>
      </c>
      <c r="E65" s="16"/>
      <c r="F65" s="16"/>
      <c r="G65" s="16"/>
      <c r="J65" s="29">
        <f>IF(C14="","",CONCATENATE("- ",C14))</f>
      </c>
      <c r="K65" s="29"/>
      <c r="L65" s="29"/>
      <c r="M65" s="29"/>
      <c r="N65" s="29"/>
      <c r="O65" s="29"/>
      <c r="P65" s="29"/>
      <c r="R65" s="6">
        <f>R64+6</f>
        <v>44954</v>
      </c>
      <c r="S65" s="6">
        <f>IF($C$17=$R$4,$R65,$R65+VLOOKUP($C$17,$R$5:$S$11,2,0))</f>
        <v>44954</v>
      </c>
      <c r="U65" s="4">
        <f>IF($D$30="","",$C$4)</f>
        <v>0</v>
      </c>
      <c r="V65" s="6">
        <f>IF($D$30="","",$D$30)</f>
        <v>44829</v>
      </c>
      <c r="W65" s="12">
        <f>IF($V65="","",$E$30)</f>
        <v>0</v>
      </c>
      <c r="X65" s="12">
        <f aca="true" t="shared" si="16" ref="X65:X70">IF($R$4=$C$17,$F$30,"")</f>
        <v>0</v>
      </c>
      <c r="Y65" s="12">
        <f aca="true" t="shared" si="17" ref="Y65:Y70">IF($R$4=$C$17,$G$30,"")</f>
        <v>0</v>
      </c>
    </row>
    <row r="66" spans="1:25" ht="15" customHeight="1">
      <c r="A66" s="14">
        <v>5</v>
      </c>
      <c r="B66" s="17" t="s">
        <v>3</v>
      </c>
      <c r="C66" s="6" t="str">
        <f t="shared" si="0"/>
        <v>So</v>
      </c>
      <c r="D66" s="6">
        <f t="shared" si="1"/>
        <v>44955</v>
      </c>
      <c r="E66" s="16"/>
      <c r="F66" s="16"/>
      <c r="G66" s="16"/>
      <c r="R66" s="6">
        <f>R65+1</f>
        <v>44955</v>
      </c>
      <c r="S66" s="6">
        <f>IF($C$17=$R$4,$R66,"")</f>
        <v>44955</v>
      </c>
      <c r="U66" s="4">
        <f>IF($R$4&lt;&gt;$C$17,"",IF($D$30="","",$C$4))</f>
        <v>0</v>
      </c>
      <c r="V66" s="6">
        <f>IF($R$4&lt;&gt;$C$17,"",IF($D$30="","",$D$30))</f>
        <v>44829</v>
      </c>
      <c r="W66" s="12">
        <f>IF($R$4&lt;&gt;$C$17,"",IF($V66="","",$E$30))</f>
        <v>0</v>
      </c>
      <c r="X66" s="12">
        <f t="shared" si="16"/>
        <v>0</v>
      </c>
      <c r="Y66" s="12">
        <f t="shared" si="17"/>
        <v>0</v>
      </c>
    </row>
    <row r="67" spans="1:25" ht="15" customHeight="1">
      <c r="A67" s="14">
        <v>1</v>
      </c>
      <c r="B67" s="17" t="s">
        <v>3</v>
      </c>
      <c r="C67" s="6" t="str">
        <f t="shared" si="0"/>
        <v>Sbd</v>
      </c>
      <c r="D67" s="6">
        <f t="shared" si="1"/>
        <v>44961</v>
      </c>
      <c r="E67" s="16"/>
      <c r="F67" s="16"/>
      <c r="G67" s="16"/>
      <c r="R67" s="6">
        <f>R66+6</f>
        <v>44961</v>
      </c>
      <c r="S67" s="6">
        <f>IF($C$17=$R$4,$R67,$R67+VLOOKUP($C$17,$R$5:$S$11,2,0))</f>
        <v>44961</v>
      </c>
      <c r="U67" s="4">
        <f>IF($R$4&lt;&gt;$C$17,"",IF($D$30="","",$C$4))</f>
        <v>0</v>
      </c>
      <c r="V67" s="6">
        <f>IF($R$4&lt;&gt;$C$17,"",IF($D$30="","",$D$30))</f>
        <v>44829</v>
      </c>
      <c r="W67" s="12">
        <f>IF($R$4&lt;&gt;$C$17,"",IF($V67="","",$E$30))</f>
        <v>0</v>
      </c>
      <c r="X67" s="12">
        <f t="shared" si="16"/>
        <v>0</v>
      </c>
      <c r="Y67" s="12">
        <f t="shared" si="17"/>
        <v>0</v>
      </c>
    </row>
    <row r="68" spans="1:25" ht="15" customHeight="1">
      <c r="A68" s="14">
        <v>1</v>
      </c>
      <c r="B68" s="17" t="s">
        <v>3</v>
      </c>
      <c r="C68" s="6" t="str">
        <f t="shared" si="0"/>
        <v>So</v>
      </c>
      <c r="D68" s="6">
        <f t="shared" si="1"/>
        <v>44962</v>
      </c>
      <c r="E68" s="16"/>
      <c r="F68" s="16"/>
      <c r="G68" s="16"/>
      <c r="R68" s="6">
        <f>R67+1</f>
        <v>44962</v>
      </c>
      <c r="S68" s="6">
        <f>IF($C$17=$R$4,$R68,"")</f>
        <v>44962</v>
      </c>
      <c r="U68" s="4">
        <f>IF($R$4&lt;&gt;$C$17,"",IF($D$30="","",$C$4))</f>
        <v>0</v>
      </c>
      <c r="V68" s="6">
        <f>IF($R$4&lt;&gt;$C$17,"",IF($D$30="","",$D$30))</f>
        <v>44829</v>
      </c>
      <c r="W68" s="12">
        <f>IF($R$4&lt;&gt;$C$17,"",IF($V68="","",$E$30))</f>
        <v>0</v>
      </c>
      <c r="X68" s="12">
        <f t="shared" si="16"/>
        <v>0</v>
      </c>
      <c r="Y68" s="12">
        <f t="shared" si="17"/>
        <v>0</v>
      </c>
    </row>
    <row r="69" spans="1:25" ht="15" customHeight="1">
      <c r="A69" s="14">
        <v>2</v>
      </c>
      <c r="B69" s="17" t="s">
        <v>3</v>
      </c>
      <c r="C69" s="6" t="str">
        <f t="shared" si="0"/>
        <v>Sbd</v>
      </c>
      <c r="D69" s="6">
        <f t="shared" si="1"/>
        <v>44968</v>
      </c>
      <c r="E69" s="16"/>
      <c r="F69" s="16"/>
      <c r="G69" s="16"/>
      <c r="R69" s="6">
        <f>R68+6</f>
        <v>44968</v>
      </c>
      <c r="S69" s="6">
        <f>IF($C$17=$R$4,$R69,$R69+VLOOKUP($C$17,$R$5:$S$11,2,0))</f>
        <v>44968</v>
      </c>
      <c r="U69" s="4">
        <f>IF($R$4&lt;&gt;$C$17,"",IF($D$30="","",$C$4))</f>
        <v>0</v>
      </c>
      <c r="V69" s="6">
        <f>IF($R$4&lt;&gt;$C$17,"",IF($D$30="","",$D$30))</f>
        <v>44829</v>
      </c>
      <c r="W69" s="12">
        <f>IF($R$4&lt;&gt;$C$17,"",IF($V69="","",$E$30))</f>
        <v>0</v>
      </c>
      <c r="X69" s="12">
        <f t="shared" si="16"/>
        <v>0</v>
      </c>
      <c r="Y69" s="12">
        <f t="shared" si="17"/>
        <v>0</v>
      </c>
    </row>
    <row r="70" spans="1:25" ht="15" customHeight="1">
      <c r="A70" s="14">
        <v>2</v>
      </c>
      <c r="B70" s="17" t="s">
        <v>3</v>
      </c>
      <c r="C70" s="6" t="str">
        <f t="shared" si="0"/>
        <v>So</v>
      </c>
      <c r="D70" s="6">
        <f t="shared" si="1"/>
        <v>44969</v>
      </c>
      <c r="E70" s="16"/>
      <c r="F70" s="16"/>
      <c r="G70" s="16"/>
      <c r="R70" s="6">
        <f>R69+1</f>
        <v>44969</v>
      </c>
      <c r="S70" s="6">
        <f>IF($C$17=$R$4,$R70,"")</f>
        <v>44969</v>
      </c>
      <c r="U70" s="4">
        <f>IF($R$4&lt;&gt;$C$17,"",IF($D$30="","",$C$4))</f>
        <v>0</v>
      </c>
      <c r="V70" s="6">
        <f>IF($R$4&lt;&gt;$C$17,"",IF($D$30="","",$D$30))</f>
        <v>44829</v>
      </c>
      <c r="W70" s="12">
        <f>IF($R$4&lt;&gt;$C$17,"",IF($V70="","",$E$30))</f>
        <v>0</v>
      </c>
      <c r="X70" s="12">
        <f t="shared" si="16"/>
        <v>0</v>
      </c>
      <c r="Y70" s="12">
        <f t="shared" si="17"/>
        <v>0</v>
      </c>
    </row>
    <row r="71" spans="1:25" ht="15" customHeight="1">
      <c r="A71" s="14">
        <v>3</v>
      </c>
      <c r="B71" s="17" t="s">
        <v>3</v>
      </c>
      <c r="C71" s="6" t="str">
        <f t="shared" si="0"/>
        <v>Sbd</v>
      </c>
      <c r="D71" s="6">
        <f t="shared" si="1"/>
        <v>44975</v>
      </c>
      <c r="E71" s="16"/>
      <c r="F71" s="16"/>
      <c r="G71" s="16"/>
      <c r="R71" s="6">
        <f>R70+6</f>
        <v>44975</v>
      </c>
      <c r="S71" s="6">
        <f>IF($C$17=$R$4,$R71,$R71+VLOOKUP($C$17,$R$5:$S$11,2,0))</f>
        <v>44975</v>
      </c>
      <c r="U71" s="4">
        <f>IF($D$31="","",$C$4)</f>
        <v>0</v>
      </c>
      <c r="V71" s="6">
        <f>IF($D$31="","",$D$31)</f>
        <v>44835</v>
      </c>
      <c r="W71" s="12">
        <f>IF($V71="","",$E$31)</f>
        <v>0</v>
      </c>
      <c r="X71" s="12">
        <f aca="true" t="shared" si="18" ref="X71:X76">IF($R$4=$C$17,$F$31,"")</f>
        <v>0</v>
      </c>
      <c r="Y71" s="12">
        <f aca="true" t="shared" si="19" ref="Y71:Y76">IF($R$4=$C$17,$G$31,"")</f>
        <v>0</v>
      </c>
    </row>
    <row r="72" spans="1:25" ht="15" customHeight="1">
      <c r="A72" s="14">
        <v>3</v>
      </c>
      <c r="B72" s="17" t="s">
        <v>3</v>
      </c>
      <c r="C72" s="6" t="str">
        <f t="shared" si="0"/>
        <v>So</v>
      </c>
      <c r="D72" s="6">
        <f t="shared" si="1"/>
        <v>44976</v>
      </c>
      <c r="E72" s="16"/>
      <c r="F72" s="16"/>
      <c r="G72" s="16"/>
      <c r="J72" s="10"/>
      <c r="K72" s="10"/>
      <c r="L72" s="10"/>
      <c r="M72" s="10"/>
      <c r="N72" s="10"/>
      <c r="O72" s="10"/>
      <c r="P72" s="10"/>
      <c r="R72" s="6">
        <f>R71+1</f>
        <v>44976</v>
      </c>
      <c r="S72" s="6">
        <f>IF($C$17=$R$4,$R72,"")</f>
        <v>44976</v>
      </c>
      <c r="U72" s="4">
        <f>IF($R$4&lt;&gt;$C$17,"",IF($D$31="","",$C$4))</f>
        <v>0</v>
      </c>
      <c r="V72" s="6">
        <f>IF($R$4&lt;&gt;$C$17,"",IF($D$31="","",$D$31))</f>
        <v>44835</v>
      </c>
      <c r="W72" s="12">
        <f>IF($R$4&lt;&gt;$C$17,"",IF($V72="","",$E$31))</f>
        <v>0</v>
      </c>
      <c r="X72" s="12">
        <f t="shared" si="18"/>
        <v>0</v>
      </c>
      <c r="Y72" s="12">
        <f t="shared" si="19"/>
        <v>0</v>
      </c>
    </row>
    <row r="73" spans="1:25" ht="15" customHeight="1">
      <c r="A73" s="14">
        <v>4</v>
      </c>
      <c r="B73" s="17" t="s">
        <v>3</v>
      </c>
      <c r="C73" s="6" t="str">
        <f t="shared" si="0"/>
        <v>Sbd</v>
      </c>
      <c r="D73" s="6">
        <f t="shared" si="1"/>
        <v>44982</v>
      </c>
      <c r="E73" s="16"/>
      <c r="F73" s="16"/>
      <c r="G73" s="16"/>
      <c r="N73" s="6"/>
      <c r="R73" s="6">
        <f>R72+6</f>
        <v>44982</v>
      </c>
      <c r="S73" s="6">
        <f>IF($C$17=$R$4,$R73,$R73+VLOOKUP($C$17,$R$5:$S$11,2,0))</f>
        <v>44982</v>
      </c>
      <c r="U73" s="4">
        <f>IF($R$4&lt;&gt;$C$17,"",IF($D$31="","",$C$4))</f>
        <v>0</v>
      </c>
      <c r="V73" s="6">
        <f>IF($R$4&lt;&gt;$C$17,"",IF($D$31="","",$D$31))</f>
        <v>44835</v>
      </c>
      <c r="W73" s="12">
        <f>IF($R$4&lt;&gt;$C$17,"",IF($V73="","",$E$31))</f>
        <v>0</v>
      </c>
      <c r="X73" s="12">
        <f t="shared" si="18"/>
        <v>0</v>
      </c>
      <c r="Y73" s="12">
        <f t="shared" si="19"/>
        <v>0</v>
      </c>
    </row>
    <row r="74" spans="1:25" ht="15" customHeight="1">
      <c r="A74" s="14">
        <v>4</v>
      </c>
      <c r="B74" s="17" t="s">
        <v>3</v>
      </c>
      <c r="C74" s="6" t="str">
        <f t="shared" si="0"/>
        <v>So</v>
      </c>
      <c r="D74" s="6">
        <f t="shared" si="1"/>
        <v>44983</v>
      </c>
      <c r="E74" s="16"/>
      <c r="F74" s="16"/>
      <c r="G74" s="16"/>
      <c r="N74" s="6"/>
      <c r="R74" s="6">
        <f>R73+1</f>
        <v>44983</v>
      </c>
      <c r="S74" s="6">
        <f>IF($C$17=$R$4,$R74,"")</f>
        <v>44983</v>
      </c>
      <c r="U74" s="4">
        <f>IF($R$4&lt;&gt;$C$17,"",IF($D$31="","",$C$4))</f>
        <v>0</v>
      </c>
      <c r="V74" s="6">
        <f>IF($R$4&lt;&gt;$C$17,"",IF($D$31="","",$D$31))</f>
        <v>44835</v>
      </c>
      <c r="W74" s="12">
        <f>IF($R$4&lt;&gt;$C$17,"",IF($V74="","",$E$31))</f>
        <v>0</v>
      </c>
      <c r="X74" s="12">
        <f t="shared" si="18"/>
        <v>0</v>
      </c>
      <c r="Y74" s="12">
        <f t="shared" si="19"/>
        <v>0</v>
      </c>
    </row>
    <row r="75" spans="1:25" ht="15" customHeight="1">
      <c r="A75" s="14">
        <v>1</v>
      </c>
      <c r="B75" s="17" t="s">
        <v>3</v>
      </c>
      <c r="C75" s="6" t="str">
        <f t="shared" si="0"/>
        <v>Sbd</v>
      </c>
      <c r="D75" s="6">
        <f t="shared" si="1"/>
        <v>44989</v>
      </c>
      <c r="E75" s="16"/>
      <c r="F75" s="16"/>
      <c r="G75" s="16"/>
      <c r="N75" s="6"/>
      <c r="R75" s="6">
        <f>R74+6</f>
        <v>44989</v>
      </c>
      <c r="S75" s="6">
        <f>IF($C$17=$R$4,$R75,$R75+VLOOKUP($C$17,$R$5:$S$11,2,0))</f>
        <v>44989</v>
      </c>
      <c r="U75" s="4">
        <f>IF($R$4&lt;&gt;$C$17,"",IF($D$31="","",$C$4))</f>
        <v>0</v>
      </c>
      <c r="V75" s="6">
        <f>IF($R$4&lt;&gt;$C$17,"",IF($D$31="","",$D$31))</f>
        <v>44835</v>
      </c>
      <c r="W75" s="12">
        <f>IF($R$4&lt;&gt;$C$17,"",IF($V75="","",$E$31))</f>
        <v>0</v>
      </c>
      <c r="X75" s="12">
        <f t="shared" si="18"/>
        <v>0</v>
      </c>
      <c r="Y75" s="12">
        <f t="shared" si="19"/>
        <v>0</v>
      </c>
    </row>
    <row r="76" spans="1:25" ht="15" customHeight="1">
      <c r="A76" s="14">
        <v>1</v>
      </c>
      <c r="B76" s="17" t="s">
        <v>3</v>
      </c>
      <c r="C76" s="6" t="str">
        <f t="shared" si="0"/>
        <v>So</v>
      </c>
      <c r="D76" s="6">
        <f t="shared" si="1"/>
        <v>44990</v>
      </c>
      <c r="E76" s="16"/>
      <c r="F76" s="16"/>
      <c r="G76" s="16"/>
      <c r="N76" s="6"/>
      <c r="R76" s="6">
        <f>R75+1</f>
        <v>44990</v>
      </c>
      <c r="S76" s="6">
        <f>IF($C$17=$R$4,$R76,"")</f>
        <v>44990</v>
      </c>
      <c r="U76" s="4">
        <f>IF($R$4&lt;&gt;$C$17,"",IF($D$31="","",$C$4))</f>
        <v>0</v>
      </c>
      <c r="V76" s="6">
        <f>IF($R$4&lt;&gt;$C$17,"",IF($D$31="","",$D$31))</f>
        <v>44835</v>
      </c>
      <c r="W76" s="12">
        <f>IF($R$4&lt;&gt;$C$17,"",IF($V76="","",$E$31))</f>
        <v>0</v>
      </c>
      <c r="X76" s="12">
        <f t="shared" si="18"/>
        <v>0</v>
      </c>
      <c r="Y76" s="12">
        <f t="shared" si="19"/>
        <v>0</v>
      </c>
    </row>
    <row r="77" spans="1:25" ht="15" customHeight="1">
      <c r="A77" s="14">
        <v>2</v>
      </c>
      <c r="B77" s="17" t="s">
        <v>3</v>
      </c>
      <c r="C77" s="6" t="str">
        <f t="shared" si="0"/>
        <v>Sbd</v>
      </c>
      <c r="D77" s="6">
        <f t="shared" si="1"/>
        <v>44996</v>
      </c>
      <c r="E77" s="16"/>
      <c r="F77" s="16"/>
      <c r="G77" s="16"/>
      <c r="N77" s="6"/>
      <c r="R77" s="6">
        <f>R76+6</f>
        <v>44996</v>
      </c>
      <c r="S77" s="6">
        <f>IF($C$17=$R$4,$R77,$R77+VLOOKUP($C$17,$R$5:$S$11,2,0))</f>
        <v>44996</v>
      </c>
      <c r="U77" s="4">
        <f>IF($D$32="","",$C$4)</f>
        <v>0</v>
      </c>
      <c r="V77" s="6">
        <f>IF($D$32="","",$D$32)</f>
        <v>44836</v>
      </c>
      <c r="W77" s="12">
        <f>IF($V77="","",$E$32)</f>
        <v>0</v>
      </c>
      <c r="X77" s="12">
        <f aca="true" t="shared" si="20" ref="X77:X82">IF($R$4=$C$17,$F$32,"")</f>
        <v>0</v>
      </c>
      <c r="Y77" s="12">
        <f aca="true" t="shared" si="21" ref="Y77:Y82">IF($R$4=$C$17,$G$32,"")</f>
        <v>0</v>
      </c>
    </row>
    <row r="78" spans="1:25" ht="15" customHeight="1">
      <c r="A78" s="14">
        <v>2</v>
      </c>
      <c r="B78" s="17" t="s">
        <v>3</v>
      </c>
      <c r="C78" s="6" t="str">
        <f t="shared" si="0"/>
        <v>So</v>
      </c>
      <c r="D78" s="6">
        <f t="shared" si="1"/>
        <v>44997</v>
      </c>
      <c r="E78" s="16"/>
      <c r="F78" s="16"/>
      <c r="G78" s="16"/>
      <c r="N78" s="6"/>
      <c r="R78" s="6">
        <f>R77+1</f>
        <v>44997</v>
      </c>
      <c r="S78" s="6">
        <f>IF($C$17=$R$4,$R78,"")</f>
        <v>44997</v>
      </c>
      <c r="U78" s="4">
        <f>IF($R$4&lt;&gt;$C$17,"",IF($D$32="","",$C$4))</f>
        <v>0</v>
      </c>
      <c r="V78" s="6">
        <f>IF($R$4&lt;&gt;$C$17,"",IF($D$32="","",$D$32))</f>
        <v>44836</v>
      </c>
      <c r="W78" s="12">
        <f>IF($R$4&lt;&gt;$C$17,"",IF($V78="","",$E$32))</f>
        <v>0</v>
      </c>
      <c r="X78" s="12">
        <f t="shared" si="20"/>
        <v>0</v>
      </c>
      <c r="Y78" s="12">
        <f t="shared" si="21"/>
        <v>0</v>
      </c>
    </row>
    <row r="79" spans="1:25" ht="15" customHeight="1">
      <c r="A79" s="14">
        <v>3</v>
      </c>
      <c r="B79" s="17" t="s">
        <v>3</v>
      </c>
      <c r="C79" s="6" t="str">
        <f t="shared" si="0"/>
        <v>Sbd</v>
      </c>
      <c r="D79" s="6">
        <f t="shared" si="1"/>
        <v>45003</v>
      </c>
      <c r="E79" s="16"/>
      <c r="F79" s="16"/>
      <c r="G79" s="16"/>
      <c r="N79" s="6"/>
      <c r="R79" s="6">
        <f>R78+6</f>
        <v>45003</v>
      </c>
      <c r="S79" s="6">
        <f>IF($C$17=$R$4,$R79,$R79+VLOOKUP($C$17,$R$5:$S$11,2,0))</f>
        <v>45003</v>
      </c>
      <c r="U79" s="4">
        <f>IF($R$4&lt;&gt;$C$17,"",IF($D$32="","",$C$4))</f>
        <v>0</v>
      </c>
      <c r="V79" s="6">
        <f>IF($R$4&lt;&gt;$C$17,"",IF($D$32="","",$D$32))</f>
        <v>44836</v>
      </c>
      <c r="W79" s="12">
        <f>IF($R$4&lt;&gt;$C$17,"",IF($V79="","",$E$32))</f>
        <v>0</v>
      </c>
      <c r="X79" s="12">
        <f t="shared" si="20"/>
        <v>0</v>
      </c>
      <c r="Y79" s="12">
        <f t="shared" si="21"/>
        <v>0</v>
      </c>
    </row>
    <row r="80" spans="1:25" ht="15" customHeight="1">
      <c r="A80" s="14">
        <v>3</v>
      </c>
      <c r="B80" s="17" t="s">
        <v>3</v>
      </c>
      <c r="C80" s="6" t="str">
        <f t="shared" si="0"/>
        <v>So</v>
      </c>
      <c r="D80" s="6">
        <f t="shared" si="1"/>
        <v>45004</v>
      </c>
      <c r="E80" s="16"/>
      <c r="F80" s="16"/>
      <c r="G80" s="16"/>
      <c r="N80" s="6"/>
      <c r="R80" s="6">
        <f>R79+1</f>
        <v>45004</v>
      </c>
      <c r="S80" s="6">
        <f>IF($C$17=$R$4,$R80,"")</f>
        <v>45004</v>
      </c>
      <c r="U80" s="4">
        <f>IF($R$4&lt;&gt;$C$17,"",IF($D$32="","",$C$4))</f>
        <v>0</v>
      </c>
      <c r="V80" s="6">
        <f>IF($R$4&lt;&gt;$C$17,"",IF($D$32="","",$D$32))</f>
        <v>44836</v>
      </c>
      <c r="W80" s="12">
        <f>IF($R$4&lt;&gt;$C$17,"",IF($V80="","",$E$32))</f>
        <v>0</v>
      </c>
      <c r="X80" s="12">
        <f t="shared" si="20"/>
        <v>0</v>
      </c>
      <c r="Y80" s="12">
        <f t="shared" si="21"/>
        <v>0</v>
      </c>
    </row>
    <row r="81" spans="1:25" ht="15" customHeight="1">
      <c r="A81" s="14">
        <v>4</v>
      </c>
      <c r="B81" s="17" t="s">
        <v>3</v>
      </c>
      <c r="C81" s="6" t="str">
        <f t="shared" si="0"/>
        <v>Sbd</v>
      </c>
      <c r="D81" s="6">
        <f t="shared" si="1"/>
        <v>45010</v>
      </c>
      <c r="E81" s="16"/>
      <c r="F81" s="16"/>
      <c r="G81" s="16"/>
      <c r="N81" s="6"/>
      <c r="R81" s="6">
        <f>R80+6</f>
        <v>45010</v>
      </c>
      <c r="S81" s="6">
        <f>IF($C$17=$R$4,$R81,$R81+VLOOKUP($C$17,$R$5:$S$11,2,0))</f>
        <v>45010</v>
      </c>
      <c r="U81" s="4">
        <f>IF($R$4&lt;&gt;$C$17,"",IF($D$32="","",$C$4))</f>
        <v>0</v>
      </c>
      <c r="V81" s="6">
        <f>IF($R$4&lt;&gt;$C$17,"",IF($D$32="","",$D$32))</f>
        <v>44836</v>
      </c>
      <c r="W81" s="12">
        <f>IF($R$4&lt;&gt;$C$17,"",IF($V81="","",$E$32))</f>
        <v>0</v>
      </c>
      <c r="X81" s="12">
        <f t="shared" si="20"/>
        <v>0</v>
      </c>
      <c r="Y81" s="12">
        <f t="shared" si="21"/>
        <v>0</v>
      </c>
    </row>
    <row r="82" spans="1:25" ht="15" customHeight="1">
      <c r="A82" s="14">
        <v>4</v>
      </c>
      <c r="B82" s="17" t="s">
        <v>3</v>
      </c>
      <c r="C82" s="6" t="str">
        <f t="shared" si="0"/>
        <v>So</v>
      </c>
      <c r="D82" s="6">
        <f t="shared" si="1"/>
        <v>45011</v>
      </c>
      <c r="E82" s="16"/>
      <c r="F82" s="16"/>
      <c r="G82" s="16"/>
      <c r="N82" s="6"/>
      <c r="R82" s="6">
        <f>R81+1</f>
        <v>45011</v>
      </c>
      <c r="S82" s="6">
        <f>IF($C$17=$R$4,$R82,"")</f>
        <v>45011</v>
      </c>
      <c r="U82" s="4">
        <f>IF($R$4&lt;&gt;$C$17,"",IF($D$32="","",$C$4))</f>
        <v>0</v>
      </c>
      <c r="V82" s="6">
        <f>IF($R$4&lt;&gt;$C$17,"",IF($D$32="","",$D$32))</f>
        <v>44836</v>
      </c>
      <c r="W82" s="12">
        <f>IF($R$4&lt;&gt;$C$17,"",IF($V82="","",$E$32))</f>
        <v>0</v>
      </c>
      <c r="X82" s="12">
        <f t="shared" si="20"/>
        <v>0</v>
      </c>
      <c r="Y82" s="12">
        <f t="shared" si="21"/>
        <v>0</v>
      </c>
    </row>
    <row r="83" spans="1:25" ht="15" customHeight="1">
      <c r="A83" s="14">
        <v>1</v>
      </c>
      <c r="B83" s="17" t="s">
        <v>3</v>
      </c>
      <c r="C83" s="6" t="str">
        <f t="shared" si="0"/>
        <v>Sbd</v>
      </c>
      <c r="D83" s="6">
        <f t="shared" si="1"/>
        <v>45017</v>
      </c>
      <c r="E83" s="16"/>
      <c r="F83" s="16"/>
      <c r="G83" s="16"/>
      <c r="N83" s="6"/>
      <c r="R83" s="6">
        <f>R82+6</f>
        <v>45017</v>
      </c>
      <c r="S83" s="6">
        <f>IF($C$17=$R$4,$R83,$R83+VLOOKUP($C$17,$R$5:$S$11,2,0))</f>
        <v>45017</v>
      </c>
      <c r="U83" s="4">
        <f>IF($D$33="","",$C$4)</f>
        <v>0</v>
      </c>
      <c r="V83" s="6">
        <f>IF($D$33="","",$D$33)</f>
        <v>44842</v>
      </c>
      <c r="W83" s="12">
        <f>IF($V83="","",$E$33)</f>
        <v>0</v>
      </c>
      <c r="X83" s="12">
        <f aca="true" t="shared" si="22" ref="X83:X88">IF($R$4=$C$17,$F$33,"")</f>
        <v>0</v>
      </c>
      <c r="Y83" s="12">
        <f aca="true" t="shared" si="23" ref="Y83:Y88">IF($R$4=$C$17,$G$33,"")</f>
        <v>0</v>
      </c>
    </row>
    <row r="84" spans="1:25" ht="15" customHeight="1">
      <c r="A84" s="14">
        <v>1</v>
      </c>
      <c r="B84" s="17" t="s">
        <v>3</v>
      </c>
      <c r="C84" s="6" t="str">
        <f t="shared" si="0"/>
        <v>So</v>
      </c>
      <c r="D84" s="6">
        <f t="shared" si="1"/>
        <v>45018</v>
      </c>
      <c r="E84" s="16"/>
      <c r="F84" s="16"/>
      <c r="G84" s="16"/>
      <c r="N84" s="6"/>
      <c r="R84" s="6">
        <f>R83+1</f>
        <v>45018</v>
      </c>
      <c r="S84" s="6">
        <f>IF($C$17=$R$4,$R84,"")</f>
        <v>45018</v>
      </c>
      <c r="U84" s="4">
        <f>IF($R$4&lt;&gt;$C$17,"",IF($D$33="","",$C$4))</f>
        <v>0</v>
      </c>
      <c r="V84" s="6">
        <f>IF($R$4&lt;&gt;$C$17,"",IF($D$33="","",$D$33))</f>
        <v>44842</v>
      </c>
      <c r="W84" s="12">
        <f>IF($R$4&lt;&gt;$C$17,"",IF($V84="","",$E$33))</f>
        <v>0</v>
      </c>
      <c r="X84" s="12">
        <f t="shared" si="22"/>
        <v>0</v>
      </c>
      <c r="Y84" s="12">
        <f t="shared" si="23"/>
        <v>0</v>
      </c>
    </row>
    <row r="85" spans="1:25" ht="15" customHeight="1">
      <c r="A85" s="14">
        <v>2</v>
      </c>
      <c r="C85" s="6" t="str">
        <f>IF(D85="","",IF(WEEKDAY(D85)=1,"So",IF(WEEKDAY(D85)=2,"Mo",IF(WEEKDAY(D85)=3,"Di",IF(WEEKDAY(D85)=4,"Mi",IF(WEEKDAY(D85)=5,"Do",IF(WEEKDAY(D85)=6,"Fr","Sbd")))))))</f>
        <v>Sbd</v>
      </c>
      <c r="D85" s="6">
        <f>S85</f>
        <v>45024</v>
      </c>
      <c r="E85" s="3" t="s">
        <v>4</v>
      </c>
      <c r="G85" s="3"/>
      <c r="N85" s="6"/>
      <c r="R85" s="6">
        <f>R84+6</f>
        <v>45024</v>
      </c>
      <c r="S85" s="6">
        <f>IF($C$17=$R$4,$R85,$R85+VLOOKUP($C$17,$R$5:$S$11,2,0))</f>
        <v>45024</v>
      </c>
      <c r="U85" s="4">
        <f>IF($R$4&lt;&gt;$C$17,"",IF($D$33="","",$C$4))</f>
        <v>0</v>
      </c>
      <c r="V85" s="6">
        <f>IF($R$4&lt;&gt;$C$17,"",IF($D$33="","",$D$33))</f>
        <v>44842</v>
      </c>
      <c r="W85" s="12">
        <f>IF($R$4&lt;&gt;$C$17,"",IF($V85="","",$E$33))</f>
        <v>0</v>
      </c>
      <c r="X85" s="12">
        <f t="shared" si="22"/>
        <v>0</v>
      </c>
      <c r="Y85" s="12">
        <f t="shared" si="23"/>
        <v>0</v>
      </c>
    </row>
    <row r="86" spans="1:25" ht="15" customHeight="1">
      <c r="A86" s="14">
        <v>2</v>
      </c>
      <c r="C86" s="6" t="str">
        <f>IF(D86="","",IF(WEEKDAY(D86)=1,"So",IF(WEEKDAY(D86)=2,"Mo",IF(WEEKDAY(D86)=3,"Di",IF(WEEKDAY(D86)=4,"Mi",IF(WEEKDAY(D86)=5,"Do",IF(WEEKDAY(D86)=6,"Fr","Sbd")))))))</f>
        <v>So</v>
      </c>
      <c r="D86" s="6">
        <f>S86</f>
        <v>45025</v>
      </c>
      <c r="E86" s="3" t="s">
        <v>4</v>
      </c>
      <c r="G86" s="3"/>
      <c r="N86" s="6"/>
      <c r="R86" s="6">
        <f>R85+1</f>
        <v>45025</v>
      </c>
      <c r="S86" s="6">
        <f>IF($C$17=$R$4,$R86,"")</f>
        <v>45025</v>
      </c>
      <c r="U86" s="4">
        <f>IF($R$4&lt;&gt;$C$17,"",IF($D$33="","",$C$4))</f>
        <v>0</v>
      </c>
      <c r="V86" s="6">
        <f>IF($R$4&lt;&gt;$C$17,"",IF($D$33="","",$D$33))</f>
        <v>44842</v>
      </c>
      <c r="W86" s="12">
        <f>IF($R$4&lt;&gt;$C$17,"",IF($V86="","",$E$33))</f>
        <v>0</v>
      </c>
      <c r="X86" s="12">
        <f t="shared" si="22"/>
        <v>0</v>
      </c>
      <c r="Y86" s="12">
        <f t="shared" si="23"/>
        <v>0</v>
      </c>
    </row>
    <row r="87" spans="1:25" ht="15" customHeight="1">
      <c r="A87" s="14">
        <v>3</v>
      </c>
      <c r="B87" s="17" t="s">
        <v>3</v>
      </c>
      <c r="C87" s="6" t="str">
        <f>IF(D87="","",IF(WEEKDAY(D87)=1,"So",IF(WEEKDAY(D87)=2,"Mo",IF(WEEKDAY(D87)=3,"Di",IF(WEEKDAY(D87)=4,"Mi",IF(WEEKDAY(D87)=5,"Do",IF(WEEKDAY(D87)=6,"Fr","Sbd")))))))</f>
        <v>Sbd</v>
      </c>
      <c r="D87" s="6">
        <f>S87</f>
        <v>45031</v>
      </c>
      <c r="E87" s="16"/>
      <c r="F87" s="16"/>
      <c r="G87" s="16"/>
      <c r="N87" s="6"/>
      <c r="R87" s="6">
        <f>R86+6</f>
        <v>45031</v>
      </c>
      <c r="S87" s="6">
        <f>IF($C$17=$R$4,$R87,$R87+VLOOKUP($C$17,$R$5:$S$11,2,0))</f>
        <v>45031</v>
      </c>
      <c r="U87" s="4">
        <f>IF($R$4&lt;&gt;$C$17,"",IF($D$33="","",$C$4))</f>
        <v>0</v>
      </c>
      <c r="V87" s="6">
        <f>IF($R$4&lt;&gt;$C$17,"",IF($D$33="","",$D$33))</f>
        <v>44842</v>
      </c>
      <c r="W87" s="12">
        <f>IF($R$4&lt;&gt;$C$17,"",IF($V87="","",$E$33))</f>
        <v>0</v>
      </c>
      <c r="X87" s="12">
        <f t="shared" si="22"/>
        <v>0</v>
      </c>
      <c r="Y87" s="12">
        <f t="shared" si="23"/>
        <v>0</v>
      </c>
    </row>
    <row r="88" spans="1:25" ht="15" customHeight="1">
      <c r="A88" s="14">
        <v>3</v>
      </c>
      <c r="B88" s="17" t="s">
        <v>3</v>
      </c>
      <c r="C88" s="6" t="str">
        <f>IF(D88="","",IF(WEEKDAY(D88)=1,"So",IF(WEEKDAY(D88)=2,"Mo",IF(WEEKDAY(D88)=3,"Di",IF(WEEKDAY(D88)=4,"Mi",IF(WEEKDAY(D88)=5,"Do",IF(WEEKDAY(D88)=6,"Fr","Sbd")))))))</f>
        <v>So</v>
      </c>
      <c r="D88" s="6">
        <f>S88</f>
        <v>45032</v>
      </c>
      <c r="E88" s="16"/>
      <c r="F88" s="16"/>
      <c r="G88" s="16"/>
      <c r="N88" s="6"/>
      <c r="R88" s="6">
        <f>R87+1</f>
        <v>45032</v>
      </c>
      <c r="S88" s="6">
        <f>IF($C$17=$R$4,$R88,"")</f>
        <v>45032</v>
      </c>
      <c r="U88" s="4">
        <f>IF($R$4&lt;&gt;$C$17,"",IF($D$33="","",$C$4))</f>
        <v>0</v>
      </c>
      <c r="V88" s="6">
        <f>IF($R$4&lt;&gt;$C$17,"",IF($D$33="","",$D$33))</f>
        <v>44842</v>
      </c>
      <c r="W88" s="12">
        <f>IF($R$4&lt;&gt;$C$17,"",IF($V88="","",$E$33))</f>
        <v>0</v>
      </c>
      <c r="X88" s="12">
        <f t="shared" si="22"/>
        <v>0</v>
      </c>
      <c r="Y88" s="12">
        <f t="shared" si="23"/>
        <v>0</v>
      </c>
    </row>
    <row r="89" spans="1:25" ht="15" customHeight="1">
      <c r="A89" s="14">
        <v>4</v>
      </c>
      <c r="B89" s="17" t="s">
        <v>3</v>
      </c>
      <c r="C89" s="6" t="str">
        <f>IF(D89="","",IF(WEEKDAY(D89)=1,"So",IF(WEEKDAY(D89)=2,"Mo",IF(WEEKDAY(D89)=3,"Di",IF(WEEKDAY(D89)=4,"Mi",IF(WEEKDAY(D89)=5,"Do",IF(WEEKDAY(D89)=6,"Fr","Sbd")))))))</f>
        <v>Sbd</v>
      </c>
      <c r="D89" s="6">
        <f>S89</f>
        <v>45038</v>
      </c>
      <c r="E89" s="16"/>
      <c r="F89" s="16"/>
      <c r="G89" s="16"/>
      <c r="N89" s="6"/>
      <c r="R89" s="6">
        <f>R88+6</f>
        <v>45038</v>
      </c>
      <c r="S89" s="6">
        <f>IF($C$17=$R$4,$R89,$R89+VLOOKUP($C$17,$R$5:$S$11,2,0))</f>
        <v>45038</v>
      </c>
      <c r="U89" s="4">
        <f>IF($D$34="","",$C$4)</f>
        <v>0</v>
      </c>
      <c r="V89" s="6">
        <f>IF($D$34="","",$D$34)</f>
        <v>44843</v>
      </c>
      <c r="W89" s="12">
        <f>IF($V89="","",$E$34)</f>
        <v>0</v>
      </c>
      <c r="X89" s="12">
        <f aca="true" t="shared" si="24" ref="X89:X94">IF($R$4=$C$17,$F$34,"")</f>
        <v>0</v>
      </c>
      <c r="Y89" s="12">
        <f aca="true" t="shared" si="25" ref="Y89:Y94">IF($R$4=$C$17,$G$34,"")</f>
        <v>0</v>
      </c>
    </row>
    <row r="90" spans="1:25" ht="15" customHeight="1">
      <c r="A90" s="14">
        <v>4</v>
      </c>
      <c r="B90" s="17" t="s">
        <v>3</v>
      </c>
      <c r="C90" s="6" t="str">
        <f>IF(D90="","",IF(WEEKDAY(D90)=1,"So",IF(WEEKDAY(D90)=2,"Mo",IF(WEEKDAY(D90)=3,"Di",IF(WEEKDAY(D90)=4,"Mi",IF(WEEKDAY(D90)=5,"Do",IF(WEEKDAY(D90)=6,"Fr","Sbd")))))))</f>
        <v>So</v>
      </c>
      <c r="D90" s="6">
        <f>S90</f>
        <v>45039</v>
      </c>
      <c r="E90" s="16"/>
      <c r="F90" s="16"/>
      <c r="G90" s="16"/>
      <c r="N90" s="6"/>
      <c r="R90" s="6">
        <f>R89+1</f>
        <v>45039</v>
      </c>
      <c r="S90" s="6">
        <f>IF($C$17=$R$4,$R90,"")</f>
        <v>45039</v>
      </c>
      <c r="U90" s="4">
        <f>IF($R$4&lt;&gt;$C$17,"",IF($D$34="","",$C$4))</f>
        <v>0</v>
      </c>
      <c r="V90" s="6">
        <f>IF($R$4&lt;&gt;$C$17,"",IF($D$34="","",$D$34))</f>
        <v>44843</v>
      </c>
      <c r="W90" s="12">
        <f>IF($R$4&lt;&gt;$C$17,"",IF($V90="","",$E$34))</f>
        <v>0</v>
      </c>
      <c r="X90" s="12">
        <f t="shared" si="24"/>
        <v>0</v>
      </c>
      <c r="Y90" s="12">
        <f t="shared" si="25"/>
        <v>0</v>
      </c>
    </row>
    <row r="91" spans="1:25" ht="15" customHeight="1">
      <c r="A91" s="14">
        <v>5</v>
      </c>
      <c r="B91" s="17" t="s">
        <v>3</v>
      </c>
      <c r="C91" s="6" t="str">
        <f>IF(D91="","",IF(WEEKDAY(D91)=1,"So",IF(WEEKDAY(D91)=2,"Mo",IF(WEEKDAY(D91)=3,"Di",IF(WEEKDAY(D91)=4,"Mi",IF(WEEKDAY(D91)=5,"Do",IF(WEEKDAY(D91)=6,"Fr","Sbd")))))))</f>
        <v>Sbd</v>
      </c>
      <c r="D91" s="6">
        <f>S91</f>
        <v>45045</v>
      </c>
      <c r="E91" s="16"/>
      <c r="F91" s="16"/>
      <c r="G91" s="16"/>
      <c r="N91" s="6"/>
      <c r="R91" s="6">
        <f>R90+6</f>
        <v>45045</v>
      </c>
      <c r="S91" s="6">
        <f>IF($C$17=$R$4,$R91,$R91+VLOOKUP($C$17,$R$5:$S$11,2,0))</f>
        <v>45045</v>
      </c>
      <c r="U91" s="4">
        <f>IF($R$4&lt;&gt;$C$17,"",IF($D$34="","",$C$4))</f>
        <v>0</v>
      </c>
      <c r="V91" s="6">
        <f>IF($R$4&lt;&gt;$C$17,"",IF($D$34="","",$D$34))</f>
        <v>44843</v>
      </c>
      <c r="W91" s="12">
        <f>IF($R$4&lt;&gt;$C$17,"",IF($V91="","",$E$34))</f>
        <v>0</v>
      </c>
      <c r="X91" s="12">
        <f t="shared" si="24"/>
        <v>0</v>
      </c>
      <c r="Y91" s="12">
        <f t="shared" si="25"/>
        <v>0</v>
      </c>
    </row>
    <row r="92" spans="1:25" ht="15" customHeight="1">
      <c r="A92" s="14">
        <v>5</v>
      </c>
      <c r="B92" s="17" t="s">
        <v>3</v>
      </c>
      <c r="C92" s="6" t="str">
        <f>IF(D92="","",IF(WEEKDAY(D92)=1,"So",IF(WEEKDAY(D92)=2,"Mo",IF(WEEKDAY(D92)=3,"Di",IF(WEEKDAY(D92)=4,"Mi",IF(WEEKDAY(D92)=5,"Do",IF(WEEKDAY(D92)=6,"Fr","Sbd")))))))</f>
        <v>So</v>
      </c>
      <c r="D92" s="6">
        <f>S92</f>
        <v>45046</v>
      </c>
      <c r="E92" s="16"/>
      <c r="F92" s="16"/>
      <c r="G92" s="16"/>
      <c r="N92" s="6"/>
      <c r="R92" s="6">
        <f>R91+1</f>
        <v>45046</v>
      </c>
      <c r="S92" s="6">
        <f>IF($C$17=$R$4,$R92,"")</f>
        <v>45046</v>
      </c>
      <c r="U92" s="4">
        <f>IF($R$4&lt;&gt;$C$17,"",IF($D$34="","",$C$4))</f>
        <v>0</v>
      </c>
      <c r="V92" s="6">
        <f>IF($R$4&lt;&gt;$C$17,"",IF($D$34="","",$D$34))</f>
        <v>44843</v>
      </c>
      <c r="W92" s="12">
        <f>IF($R$4&lt;&gt;$C$17,"",IF($V92="","",$E$34))</f>
        <v>0</v>
      </c>
      <c r="X92" s="12">
        <f t="shared" si="24"/>
        <v>0</v>
      </c>
      <c r="Y92" s="12">
        <f t="shared" si="25"/>
        <v>0</v>
      </c>
    </row>
    <row r="93" spans="2:25" ht="15" customHeight="1">
      <c r="B93" s="17" t="s">
        <v>3</v>
      </c>
      <c r="C93" s="6" t="str">
        <f>IF(D93="","",IF(WEEKDAY(D93)=1,"So",IF(WEEKDAY(D93)=2,"Mo",IF(WEEKDAY(D93)=3,"Di",IF(WEEKDAY(D93)=4,"Mi",IF(WEEKDAY(D93)=5,"Do",IF(WEEKDAY(D93)=6,"Fr","Sbd")))))))</f>
        <v>Sbd</v>
      </c>
      <c r="D93" s="6">
        <f>S93</f>
        <v>45052</v>
      </c>
      <c r="E93" s="16"/>
      <c r="F93" s="16"/>
      <c r="G93" s="16"/>
      <c r="N93" s="6"/>
      <c r="R93" s="6">
        <f>R92+6</f>
        <v>45052</v>
      </c>
      <c r="S93" s="6">
        <f>IF($C$17=$R$4,$R93,$R93+VLOOKUP($C$17,$R$5:$S$11,2,0))</f>
        <v>45052</v>
      </c>
      <c r="U93" s="4">
        <f>IF($R$4&lt;&gt;$C$17,"",IF($D$34="","",$C$4))</f>
        <v>0</v>
      </c>
      <c r="V93" s="6">
        <f>IF($R$4&lt;&gt;$C$17,"",IF($D$34="","",$D$34))</f>
        <v>44843</v>
      </c>
      <c r="W93" s="12">
        <f>IF($R$4&lt;&gt;$C$17,"",IF($V93="","",$E$34))</f>
        <v>0</v>
      </c>
      <c r="X93" s="12">
        <f t="shared" si="24"/>
        <v>0</v>
      </c>
      <c r="Y93" s="12">
        <f t="shared" si="25"/>
        <v>0</v>
      </c>
    </row>
    <row r="94" spans="2:25" ht="15" customHeight="1">
      <c r="B94" s="17" t="s">
        <v>3</v>
      </c>
      <c r="C94" s="6" t="str">
        <f>IF(D94="","",IF(WEEKDAY(D94)=1,"So",IF(WEEKDAY(D94)=2,"Mo",IF(WEEKDAY(D94)=3,"Di",IF(WEEKDAY(D94)=4,"Mi",IF(WEEKDAY(D94)=5,"Do",IF(WEEKDAY(D94)=6,"Fr","Sbd")))))))</f>
        <v>So</v>
      </c>
      <c r="D94" s="6">
        <f>S94</f>
        <v>45053</v>
      </c>
      <c r="E94" s="16"/>
      <c r="F94" s="16"/>
      <c r="G94" s="16"/>
      <c r="N94" s="6"/>
      <c r="R94" s="6">
        <f>R93+1</f>
        <v>45053</v>
      </c>
      <c r="S94" s="6">
        <f>IF($C$17=$R$4,$R94,"")</f>
        <v>45053</v>
      </c>
      <c r="U94" s="4">
        <f>IF($R$4&lt;&gt;$C$17,"",IF($D$34="","",$C$4))</f>
        <v>0</v>
      </c>
      <c r="V94" s="6">
        <f>IF($R$4&lt;&gt;$C$17,"",IF($D$34="","",$D$34))</f>
        <v>44843</v>
      </c>
      <c r="W94" s="12">
        <f>IF($R$4&lt;&gt;$C$17,"",IF($V94="","",$E$34))</f>
        <v>0</v>
      </c>
      <c r="X94" s="12">
        <f t="shared" si="24"/>
        <v>0</v>
      </c>
      <c r="Y94" s="12">
        <f t="shared" si="25"/>
        <v>0</v>
      </c>
    </row>
    <row r="95" spans="2:25" ht="15" customHeight="1">
      <c r="B95" s="17" t="s">
        <v>3</v>
      </c>
      <c r="C95" s="6" t="str">
        <f>IF(D95="","",IF(WEEKDAY(D95)=1,"So",IF(WEEKDAY(D95)=2,"Mo",IF(WEEKDAY(D95)=3,"Di",IF(WEEKDAY(D95)=4,"Mi",IF(WEEKDAY(D95)=5,"Do",IF(WEEKDAY(D95)=6,"Fr","Sbd")))))))</f>
        <v>Sbd</v>
      </c>
      <c r="D95" s="6">
        <f>S95</f>
        <v>45059</v>
      </c>
      <c r="E95" s="16"/>
      <c r="F95" s="16"/>
      <c r="G95" s="16"/>
      <c r="N95" s="6"/>
      <c r="R95" s="6">
        <f>R94+6</f>
        <v>45059</v>
      </c>
      <c r="S95" s="6">
        <f>IF($C$17=$R$4,$R95,$R95+VLOOKUP($C$17,$R$5:$S$11,2,0))</f>
        <v>45059</v>
      </c>
      <c r="U95" s="4">
        <f>IF($D$35="","",$C$4)</f>
        <v>0</v>
      </c>
      <c r="V95" s="6">
        <f>IF($D$35="","",$D$35)</f>
        <v>44849</v>
      </c>
      <c r="W95" s="12">
        <f>IF($V95="","",$E$35)</f>
        <v>0</v>
      </c>
      <c r="X95" s="12">
        <f aca="true" t="shared" si="26" ref="X95:X100">IF($R$4=$C$17,$F$35,"")</f>
        <v>0</v>
      </c>
      <c r="Y95" s="12">
        <f aca="true" t="shared" si="27" ref="Y95:Y100">IF($R$4=$C$17,$G$35,"")</f>
        <v>0</v>
      </c>
    </row>
    <row r="96" spans="2:25" ht="15" customHeight="1">
      <c r="B96" s="17" t="s">
        <v>3</v>
      </c>
      <c r="C96" s="6" t="str">
        <f>IF(D96="","",IF(WEEKDAY(D96)=1,"So",IF(WEEKDAY(D96)=2,"Mo",IF(WEEKDAY(D96)=3,"Di",IF(WEEKDAY(D96)=4,"Mi",IF(WEEKDAY(D96)=5,"Do",IF(WEEKDAY(D96)=6,"Fr","Sbd")))))))</f>
        <v>So</v>
      </c>
      <c r="D96" s="6">
        <f>S96</f>
        <v>45060</v>
      </c>
      <c r="E96" s="16"/>
      <c r="F96" s="16"/>
      <c r="G96" s="16"/>
      <c r="N96" s="6"/>
      <c r="R96" s="6">
        <f>R95+1</f>
        <v>45060</v>
      </c>
      <c r="S96" s="6">
        <f>IF($C$17=$R$4,$R96,"")</f>
        <v>45060</v>
      </c>
      <c r="U96" s="4">
        <f>IF($R$4&lt;&gt;$C$17,"",IF($D$35="","",$C$4))</f>
        <v>0</v>
      </c>
      <c r="V96" s="6">
        <f>IF($R$4&lt;&gt;$C$17,"",IF($D$35="","",$D$35))</f>
        <v>44849</v>
      </c>
      <c r="W96" s="12">
        <f>IF($R$4&lt;&gt;$C$17,"",IF($V96="","",$E$35))</f>
        <v>0</v>
      </c>
      <c r="X96" s="12">
        <f t="shared" si="26"/>
        <v>0</v>
      </c>
      <c r="Y96" s="12">
        <f t="shared" si="27"/>
        <v>0</v>
      </c>
    </row>
    <row r="97" spans="18:25" ht="15" customHeight="1">
      <c r="R97" s="6">
        <f>R96+6</f>
        <v>45066</v>
      </c>
      <c r="S97" s="6">
        <f>IF($C$17=$R$4,$R97,$R97+VLOOKUP($C$17,$R$5:$S$11,2,0))</f>
        <v>45066</v>
      </c>
      <c r="U97" s="4">
        <f>IF($R$4&lt;&gt;$C$17,"",IF($D$35="","",$C$4))</f>
        <v>0</v>
      </c>
      <c r="V97" s="6">
        <f>IF($R$4&lt;&gt;$C$17,"",IF($D$35="","",$D$35))</f>
        <v>44849</v>
      </c>
      <c r="W97" s="12">
        <f>IF($R$4&lt;&gt;$C$17,"",IF($V97="","",$E$35))</f>
        <v>0</v>
      </c>
      <c r="X97" s="12">
        <f t="shared" si="26"/>
        <v>0</v>
      </c>
      <c r="Y97" s="12">
        <f t="shared" si="27"/>
        <v>0</v>
      </c>
    </row>
    <row r="98" spans="18:25" ht="15" customHeight="1">
      <c r="R98" s="6">
        <f>R97+1</f>
        <v>45067</v>
      </c>
      <c r="S98" s="6">
        <f>IF($C$17=$R$4,$R98,"")</f>
        <v>45067</v>
      </c>
      <c r="U98" s="4">
        <f>IF($R$4&lt;&gt;$C$17,"",IF($D$35="","",$C$4))</f>
        <v>0</v>
      </c>
      <c r="V98" s="6">
        <f>IF($R$4&lt;&gt;$C$17,"",IF($D$35="","",$D$35))</f>
        <v>44849</v>
      </c>
      <c r="W98" s="12">
        <f>IF($R$4&lt;&gt;$C$17,"",IF($V98="","",$E$35))</f>
        <v>0</v>
      </c>
      <c r="X98" s="12">
        <f t="shared" si="26"/>
        <v>0</v>
      </c>
      <c r="Y98" s="12">
        <f t="shared" si="27"/>
        <v>0</v>
      </c>
    </row>
    <row r="99" spans="21:25" ht="12.75">
      <c r="U99" s="4">
        <f>IF($R$4&lt;&gt;$C$17,"",IF($D$35="","",$C$4))</f>
        <v>0</v>
      </c>
      <c r="V99" s="6">
        <f>IF($R$4&lt;&gt;$C$17,"",IF($D$35="","",$D$35))</f>
        <v>44849</v>
      </c>
      <c r="W99" s="12">
        <f>IF($R$4&lt;&gt;$C$17,"",IF($V99="","",$E$35))</f>
        <v>0</v>
      </c>
      <c r="X99" s="12">
        <f t="shared" si="26"/>
        <v>0</v>
      </c>
      <c r="Y99" s="12">
        <f t="shared" si="27"/>
        <v>0</v>
      </c>
    </row>
    <row r="100" spans="21:25" ht="12.75">
      <c r="U100" s="4">
        <f>IF($R$4&lt;&gt;$C$17,"",IF($D$35="","",$C$4))</f>
        <v>0</v>
      </c>
      <c r="V100" s="6">
        <f>IF($R$4&lt;&gt;$C$17,"",IF($D$35="","",$D$35))</f>
        <v>44849</v>
      </c>
      <c r="W100" s="12">
        <f>IF($R$4&lt;&gt;$C$17,"",IF($V100="","",$E$35))</f>
        <v>0</v>
      </c>
      <c r="X100" s="12">
        <f t="shared" si="26"/>
        <v>0</v>
      </c>
      <c r="Y100" s="12">
        <f t="shared" si="27"/>
        <v>0</v>
      </c>
    </row>
    <row r="101" spans="21:25" ht="12.75">
      <c r="U101" s="4">
        <f>IF($D$36="","",$C$4)</f>
        <v>0</v>
      </c>
      <c r="V101" s="6">
        <f>IF($D$36="","",$D$36)</f>
        <v>44850</v>
      </c>
      <c r="W101" s="12">
        <f>IF($V101="","",$E$36)</f>
        <v>0</v>
      </c>
      <c r="X101" s="12">
        <f aca="true" t="shared" si="28" ref="X101:X106">IF($R$4=$C$17,$F$36,"")</f>
        <v>0</v>
      </c>
      <c r="Y101" s="12">
        <f aca="true" t="shared" si="29" ref="Y101:Y106">IF($R$4=$C$17,$G$36,"")</f>
        <v>0</v>
      </c>
    </row>
    <row r="102" spans="21:25" ht="12.75">
      <c r="U102" s="4">
        <f>IF($R$4&lt;&gt;$C$17,"",IF($D$36="","",$C$4))</f>
        <v>0</v>
      </c>
      <c r="V102" s="6">
        <f>IF($R$4&lt;&gt;$C$17,"",IF($D$36="","",$D$36))</f>
        <v>44850</v>
      </c>
      <c r="W102" s="12">
        <f>IF($R$4&lt;&gt;$C$17,"",IF($V102="","",$E$36))</f>
        <v>0</v>
      </c>
      <c r="X102" s="12">
        <f t="shared" si="28"/>
        <v>0</v>
      </c>
      <c r="Y102" s="12">
        <f t="shared" si="29"/>
        <v>0</v>
      </c>
    </row>
    <row r="103" spans="21:25" ht="12.75">
      <c r="U103" s="4">
        <f>IF($R$4&lt;&gt;$C$17,"",IF($D$36="","",$C$4))</f>
        <v>0</v>
      </c>
      <c r="V103" s="6">
        <f>IF($R$4&lt;&gt;$C$17,"",IF($D$36="","",$D$36))</f>
        <v>44850</v>
      </c>
      <c r="W103" s="12">
        <f>IF($R$4&lt;&gt;$C$17,"",IF($V103="","",$E$36))</f>
        <v>0</v>
      </c>
      <c r="X103" s="12">
        <f t="shared" si="28"/>
        <v>0</v>
      </c>
      <c r="Y103" s="12">
        <f t="shared" si="29"/>
        <v>0</v>
      </c>
    </row>
    <row r="104" spans="21:25" ht="12.75">
      <c r="U104" s="4">
        <f>IF($R$4&lt;&gt;$C$17,"",IF($D$36="","",$C$4))</f>
        <v>0</v>
      </c>
      <c r="V104" s="6">
        <f>IF($R$4&lt;&gt;$C$17,"",IF($D$36="","",$D$36))</f>
        <v>44850</v>
      </c>
      <c r="W104" s="12">
        <f>IF($R$4&lt;&gt;$C$17,"",IF($V104="","",$E$36))</f>
        <v>0</v>
      </c>
      <c r="X104" s="12">
        <f t="shared" si="28"/>
        <v>0</v>
      </c>
      <c r="Y104" s="12">
        <f t="shared" si="29"/>
        <v>0</v>
      </c>
    </row>
    <row r="105" spans="21:25" ht="12.75">
      <c r="U105" s="4">
        <f>IF($R$4&lt;&gt;$C$17,"",IF($D$36="","",$C$4))</f>
        <v>0</v>
      </c>
      <c r="V105" s="6">
        <f>IF($R$4&lt;&gt;$C$17,"",IF($D$36="","",$D$36))</f>
        <v>44850</v>
      </c>
      <c r="W105" s="12">
        <f>IF($R$4&lt;&gt;$C$17,"",IF($V105="","",$E$36))</f>
        <v>0</v>
      </c>
      <c r="X105" s="12">
        <f t="shared" si="28"/>
        <v>0</v>
      </c>
      <c r="Y105" s="12">
        <f t="shared" si="29"/>
        <v>0</v>
      </c>
    </row>
    <row r="106" spans="21:25" ht="12.75">
      <c r="U106" s="4">
        <f>IF($R$4&lt;&gt;$C$17,"",IF($D$36="","",$C$4))</f>
        <v>0</v>
      </c>
      <c r="V106" s="6">
        <f>IF($R$4&lt;&gt;$C$17,"",IF($D$36="","",$D$36))</f>
        <v>44850</v>
      </c>
      <c r="W106" s="12">
        <f>IF($R$4&lt;&gt;$C$17,"",IF($V106="","",$E$36))</f>
        <v>0</v>
      </c>
      <c r="X106" s="12">
        <f t="shared" si="28"/>
        <v>0</v>
      </c>
      <c r="Y106" s="12">
        <f t="shared" si="29"/>
        <v>0</v>
      </c>
    </row>
    <row r="107" spans="21:25" ht="12.75">
      <c r="U107" s="4">
        <f>IF($D$37="","",$C$4)</f>
        <v>0</v>
      </c>
      <c r="V107" s="6">
        <f>IF($D$37="","",$D$37)</f>
        <v>44856</v>
      </c>
      <c r="W107" s="12">
        <f>IF($V107="","",$E$37)</f>
        <v>0</v>
      </c>
      <c r="X107" s="12">
        <f aca="true" t="shared" si="30" ref="X107:X112">IF($R$4=$C$17,$F$37,"")</f>
        <v>0</v>
      </c>
      <c r="Y107" s="12">
        <f aca="true" t="shared" si="31" ref="Y107:Y112">IF($R$4=$C$17,$G$37,"")</f>
        <v>0</v>
      </c>
    </row>
    <row r="108" spans="21:25" ht="12.75">
      <c r="U108" s="4">
        <f>IF($R$4&lt;&gt;$C$17,"",IF($D$37="","",$C$4))</f>
        <v>0</v>
      </c>
      <c r="V108" s="6">
        <f>IF($R$4&lt;&gt;$C$17,"",IF($D$37="","",$D$37))</f>
        <v>44856</v>
      </c>
      <c r="W108" s="12">
        <f>IF($R$4&lt;&gt;$C$17,"",IF($V108="","",$E$37))</f>
        <v>0</v>
      </c>
      <c r="X108" s="12">
        <f t="shared" si="30"/>
        <v>0</v>
      </c>
      <c r="Y108" s="12">
        <f t="shared" si="31"/>
        <v>0</v>
      </c>
    </row>
    <row r="109" spans="21:25" ht="12.75">
      <c r="U109" s="4">
        <f>IF($R$4&lt;&gt;$C$17,"",IF($D$37="","",$C$4))</f>
        <v>0</v>
      </c>
      <c r="V109" s="6">
        <f>IF($R$4&lt;&gt;$C$17,"",IF($D$37="","",$D$37))</f>
        <v>44856</v>
      </c>
      <c r="W109" s="12">
        <f>IF($R$4&lt;&gt;$C$17,"",IF($V109="","",$E$37))</f>
        <v>0</v>
      </c>
      <c r="X109" s="12">
        <f t="shared" si="30"/>
        <v>0</v>
      </c>
      <c r="Y109" s="12">
        <f t="shared" si="31"/>
        <v>0</v>
      </c>
    </row>
    <row r="110" spans="21:25" ht="12.75">
      <c r="U110" s="4">
        <f>IF($R$4&lt;&gt;$C$17,"",IF($D$37="","",$C$4))</f>
        <v>0</v>
      </c>
      <c r="V110" s="6">
        <f>IF($R$4&lt;&gt;$C$17,"",IF($D$37="","",$D$37))</f>
        <v>44856</v>
      </c>
      <c r="W110" s="12">
        <f>IF($R$4&lt;&gt;$C$17,"",IF($V110="","",$E$37))</f>
        <v>0</v>
      </c>
      <c r="X110" s="12">
        <f t="shared" si="30"/>
        <v>0</v>
      </c>
      <c r="Y110" s="12">
        <f t="shared" si="31"/>
        <v>0</v>
      </c>
    </row>
    <row r="111" spans="21:25" ht="12.75">
      <c r="U111" s="4">
        <f>IF($R$4&lt;&gt;$C$17,"",IF($D$37="","",$C$4))</f>
        <v>0</v>
      </c>
      <c r="V111" s="6">
        <f>IF($R$4&lt;&gt;$C$17,"",IF($D$37="","",$D$37))</f>
        <v>44856</v>
      </c>
      <c r="W111" s="12">
        <f>IF($R$4&lt;&gt;$C$17,"",IF($V111="","",$E$37))</f>
        <v>0</v>
      </c>
      <c r="X111" s="12">
        <f t="shared" si="30"/>
        <v>0</v>
      </c>
      <c r="Y111" s="12">
        <f t="shared" si="31"/>
        <v>0</v>
      </c>
    </row>
    <row r="112" spans="21:25" ht="12.75">
      <c r="U112" s="4">
        <f>IF($R$4&lt;&gt;$C$17,"",IF($D$37="","",$C$4))</f>
        <v>0</v>
      </c>
      <c r="V112" s="6">
        <f>IF($R$4&lt;&gt;$C$17,"",IF($D$37="","",$D$37))</f>
        <v>44856</v>
      </c>
      <c r="W112" s="12">
        <f>IF($R$4&lt;&gt;$C$17,"",IF($V112="","",$E$37))</f>
        <v>0</v>
      </c>
      <c r="X112" s="12">
        <f t="shared" si="30"/>
        <v>0</v>
      </c>
      <c r="Y112" s="12">
        <f t="shared" si="31"/>
        <v>0</v>
      </c>
    </row>
    <row r="113" spans="21:25" ht="12.75">
      <c r="U113" s="4">
        <f>IF($D$38="","",$C$4)</f>
        <v>0</v>
      </c>
      <c r="V113" s="6">
        <f>IF($D$38="","",$D$38)</f>
        <v>44857</v>
      </c>
      <c r="W113" s="12">
        <f>IF($V113="","",$E$38)</f>
        <v>0</v>
      </c>
      <c r="X113" s="12">
        <f aca="true" t="shared" si="32" ref="X113:X118">IF($R$4=$C$17,$F$38,"")</f>
        <v>0</v>
      </c>
      <c r="Y113" s="12">
        <f aca="true" t="shared" si="33" ref="Y113:Y118">IF($R$4=$C$17,$G$38,"")</f>
        <v>0</v>
      </c>
    </row>
    <row r="114" spans="21:25" ht="12.75">
      <c r="U114" s="4">
        <f>IF($R$4&lt;&gt;$C$17,"",IF($D$38="","",$C$4))</f>
        <v>0</v>
      </c>
      <c r="V114" s="6">
        <f>IF($R$4&lt;&gt;$C$17,"",IF($D$38="","",$D$38))</f>
        <v>44857</v>
      </c>
      <c r="W114" s="12">
        <f>IF($R$4&lt;&gt;$C$17,"",IF($V114="","",$E$38))</f>
        <v>0</v>
      </c>
      <c r="X114" s="12">
        <f t="shared" si="32"/>
        <v>0</v>
      </c>
      <c r="Y114" s="12">
        <f t="shared" si="33"/>
        <v>0</v>
      </c>
    </row>
    <row r="115" spans="21:25" ht="12.75">
      <c r="U115" s="4">
        <f>IF($R$4&lt;&gt;$C$17,"",IF($D$38="","",$C$4))</f>
        <v>0</v>
      </c>
      <c r="V115" s="6">
        <f>IF($R$4&lt;&gt;$C$17,"",IF($D$38="","",$D$38))</f>
        <v>44857</v>
      </c>
      <c r="W115" s="12">
        <f>IF($R$4&lt;&gt;$C$17,"",IF($V115="","",$E$38))</f>
        <v>0</v>
      </c>
      <c r="X115" s="12">
        <f t="shared" si="32"/>
        <v>0</v>
      </c>
      <c r="Y115" s="12">
        <f t="shared" si="33"/>
        <v>0</v>
      </c>
    </row>
    <row r="116" spans="21:25" ht="12.75">
      <c r="U116" s="4">
        <f>IF($R$4&lt;&gt;$C$17,"",IF($D$38="","",$C$4))</f>
        <v>0</v>
      </c>
      <c r="V116" s="6">
        <f>IF($R$4&lt;&gt;$C$17,"",IF($D$38="","",$D$38))</f>
        <v>44857</v>
      </c>
      <c r="W116" s="12">
        <f>IF($R$4&lt;&gt;$C$17,"",IF($V116="","",$E$38))</f>
        <v>0</v>
      </c>
      <c r="X116" s="12">
        <f t="shared" si="32"/>
        <v>0</v>
      </c>
      <c r="Y116" s="12">
        <f t="shared" si="33"/>
        <v>0</v>
      </c>
    </row>
    <row r="117" spans="21:25" ht="12.75">
      <c r="U117" s="4">
        <f>IF($R$4&lt;&gt;$C$17,"",IF($D$38="","",$C$4))</f>
        <v>0</v>
      </c>
      <c r="V117" s="6">
        <f>IF($R$4&lt;&gt;$C$17,"",IF($D$38="","",$D$38))</f>
        <v>44857</v>
      </c>
      <c r="W117" s="12">
        <f>IF($R$4&lt;&gt;$C$17,"",IF($V117="","",$E$38))</f>
        <v>0</v>
      </c>
      <c r="X117" s="12">
        <f t="shared" si="32"/>
        <v>0</v>
      </c>
      <c r="Y117" s="12">
        <f t="shared" si="33"/>
        <v>0</v>
      </c>
    </row>
    <row r="118" spans="21:25" ht="12.75">
      <c r="U118" s="4">
        <f>IF($R$4&lt;&gt;$C$17,"",IF($D$38="","",$C$4))</f>
        <v>0</v>
      </c>
      <c r="V118" s="6">
        <f>IF($R$4&lt;&gt;$C$17,"",IF($D$38="","",$D$38))</f>
        <v>44857</v>
      </c>
      <c r="W118" s="12">
        <f>IF($R$4&lt;&gt;$C$17,"",IF($V118="","",$E$38))</f>
        <v>0</v>
      </c>
      <c r="X118" s="12">
        <f t="shared" si="32"/>
        <v>0</v>
      </c>
      <c r="Y118" s="12">
        <f t="shared" si="33"/>
        <v>0</v>
      </c>
    </row>
    <row r="119" spans="21:25" ht="12.75">
      <c r="U119" s="4">
        <f>IF($D$39="","",$C$4)</f>
        <v>0</v>
      </c>
      <c r="V119" s="6">
        <f>IF($D$39="","",$D$39)</f>
        <v>44863</v>
      </c>
      <c r="W119" s="12">
        <f>IF($V119="","",$E$39)</f>
        <v>0</v>
      </c>
      <c r="X119" s="12">
        <f aca="true" t="shared" si="34" ref="X119:X124">IF($R$4=$C$17,$F$39,"")</f>
        <v>0</v>
      </c>
      <c r="Y119" s="12">
        <f aca="true" t="shared" si="35" ref="Y119:Y124">IF($R$4=$C$17,$G$39,"")</f>
        <v>0</v>
      </c>
    </row>
    <row r="120" spans="21:25" ht="12.75">
      <c r="U120" s="4">
        <f>IF($R$4&lt;&gt;$C$17,"",IF($D$39="","",$C$4))</f>
        <v>0</v>
      </c>
      <c r="V120" s="6">
        <f>IF($R$4&lt;&gt;$C$17,"",IF($D$39="","",$D$39))</f>
        <v>44863</v>
      </c>
      <c r="W120" s="12">
        <f>IF($R$4&lt;&gt;$C$17,"",IF($V120="","",$E$39))</f>
        <v>0</v>
      </c>
      <c r="X120" s="12">
        <f t="shared" si="34"/>
        <v>0</v>
      </c>
      <c r="Y120" s="12">
        <f t="shared" si="35"/>
        <v>0</v>
      </c>
    </row>
    <row r="121" spans="21:25" ht="12.75">
      <c r="U121" s="4">
        <f>IF($R$4&lt;&gt;$C$17,"",IF($D$39="","",$C$4))</f>
        <v>0</v>
      </c>
      <c r="V121" s="6">
        <f>IF($R$4&lt;&gt;$C$17,"",IF($D$39="","",$D$39))</f>
        <v>44863</v>
      </c>
      <c r="W121" s="12">
        <f>IF($R$4&lt;&gt;$C$17,"",IF($V121="","",$E$39))</f>
        <v>0</v>
      </c>
      <c r="X121" s="12">
        <f t="shared" si="34"/>
        <v>0</v>
      </c>
      <c r="Y121" s="12">
        <f t="shared" si="35"/>
        <v>0</v>
      </c>
    </row>
    <row r="122" spans="21:25" ht="12.75">
      <c r="U122" s="4">
        <f>IF($R$4&lt;&gt;$C$17,"",IF($D$39="","",$C$4))</f>
        <v>0</v>
      </c>
      <c r="V122" s="6">
        <f>IF($R$4&lt;&gt;$C$17,"",IF($D$39="","",$D$39))</f>
        <v>44863</v>
      </c>
      <c r="W122" s="12">
        <f>IF($R$4&lt;&gt;$C$17,"",IF($V122="","",$E$39))</f>
        <v>0</v>
      </c>
      <c r="X122" s="12">
        <f t="shared" si="34"/>
        <v>0</v>
      </c>
      <c r="Y122" s="12">
        <f t="shared" si="35"/>
        <v>0</v>
      </c>
    </row>
    <row r="123" spans="21:25" ht="12.75">
      <c r="U123" s="4">
        <f>IF($R$4&lt;&gt;$C$17,"",IF($D$39="","",$C$4))</f>
        <v>0</v>
      </c>
      <c r="V123" s="6">
        <f>IF($R$4&lt;&gt;$C$17,"",IF($D$39="","",$D$39))</f>
        <v>44863</v>
      </c>
      <c r="W123" s="12">
        <f>IF($R$4&lt;&gt;$C$17,"",IF($V123="","",$E$39))</f>
        <v>0</v>
      </c>
      <c r="X123" s="12">
        <f t="shared" si="34"/>
        <v>0</v>
      </c>
      <c r="Y123" s="12">
        <f t="shared" si="35"/>
        <v>0</v>
      </c>
    </row>
    <row r="124" spans="21:25" ht="12.75">
      <c r="U124" s="4">
        <f>IF($R$4&lt;&gt;$C$17,"",IF($D$39="","",$C$4))</f>
        <v>0</v>
      </c>
      <c r="V124" s="6">
        <f>IF($R$4&lt;&gt;$C$17,"",IF($D$39="","",$D$39))</f>
        <v>44863</v>
      </c>
      <c r="W124" s="12">
        <f>IF($R$4&lt;&gt;$C$17,"",IF($V124="","",$E$39))</f>
        <v>0</v>
      </c>
      <c r="X124" s="12">
        <f t="shared" si="34"/>
        <v>0</v>
      </c>
      <c r="Y124" s="12">
        <f t="shared" si="35"/>
        <v>0</v>
      </c>
    </row>
    <row r="125" spans="21:25" ht="12.75">
      <c r="U125" s="4">
        <f>IF($D$40="","",$C$4)</f>
        <v>0</v>
      </c>
      <c r="V125" s="6">
        <f>IF($D$40="","",$D$40)</f>
        <v>44864</v>
      </c>
      <c r="W125" s="12">
        <f>IF($V125="","",$E$40)</f>
        <v>0</v>
      </c>
      <c r="X125" s="12">
        <f aca="true" t="shared" si="36" ref="X125:X130">IF($R$4=$C$17,$F$40,"")</f>
        <v>0</v>
      </c>
      <c r="Y125" s="12">
        <f aca="true" t="shared" si="37" ref="Y125:Y130">IF($R$4=$C$17,$G$40,"")</f>
        <v>0</v>
      </c>
    </row>
    <row r="126" spans="21:25" ht="12.75">
      <c r="U126" s="4">
        <f>IF($R$4&lt;&gt;$C$17,"",IF($D$40="","",$C$4))</f>
        <v>0</v>
      </c>
      <c r="V126" s="6">
        <f>IF($R$4&lt;&gt;$C$17,"",IF($D$40="","",$D$40))</f>
        <v>44864</v>
      </c>
      <c r="W126" s="12">
        <f>IF($R$4&lt;&gt;$C$17,"",IF($V126="","",$E$40))</f>
        <v>0</v>
      </c>
      <c r="X126" s="12">
        <f t="shared" si="36"/>
        <v>0</v>
      </c>
      <c r="Y126" s="12">
        <f t="shared" si="37"/>
        <v>0</v>
      </c>
    </row>
    <row r="127" spans="21:25" ht="12.75">
      <c r="U127" s="4">
        <f>IF($R$4&lt;&gt;$C$17,"",IF($D$40="","",$C$4))</f>
        <v>0</v>
      </c>
      <c r="V127" s="6">
        <f>IF($R$4&lt;&gt;$C$17,"",IF($D$40="","",$D$40))</f>
        <v>44864</v>
      </c>
      <c r="W127" s="12">
        <f>IF($R$4&lt;&gt;$C$17,"",IF($V127="","",$E$40))</f>
        <v>0</v>
      </c>
      <c r="X127" s="12">
        <f t="shared" si="36"/>
        <v>0</v>
      </c>
      <c r="Y127" s="12">
        <f t="shared" si="37"/>
        <v>0</v>
      </c>
    </row>
    <row r="128" spans="21:25" ht="12.75">
      <c r="U128" s="4">
        <f>IF($R$4&lt;&gt;$C$17,"",IF($D$40="","",$C$4))</f>
        <v>0</v>
      </c>
      <c r="V128" s="6">
        <f>IF($R$4&lt;&gt;$C$17,"",IF($D$40="","",$D$40))</f>
        <v>44864</v>
      </c>
      <c r="W128" s="12">
        <f>IF($R$4&lt;&gt;$C$17,"",IF($V128="","",$E$40))</f>
        <v>0</v>
      </c>
      <c r="X128" s="12">
        <f t="shared" si="36"/>
        <v>0</v>
      </c>
      <c r="Y128" s="12">
        <f t="shared" si="37"/>
        <v>0</v>
      </c>
    </row>
    <row r="129" spans="21:25" ht="12.75">
      <c r="U129" s="4">
        <f>IF($R$4&lt;&gt;$C$17,"",IF($D$40="","",$C$4))</f>
        <v>0</v>
      </c>
      <c r="V129" s="6">
        <f>IF($R$4&lt;&gt;$C$17,"",IF($D$40="","",$D$40))</f>
        <v>44864</v>
      </c>
      <c r="W129" s="12">
        <f>IF($R$4&lt;&gt;$C$17,"",IF($V129="","",$E$40))</f>
        <v>0</v>
      </c>
      <c r="X129" s="12">
        <f t="shared" si="36"/>
        <v>0</v>
      </c>
      <c r="Y129" s="12">
        <f t="shared" si="37"/>
        <v>0</v>
      </c>
    </row>
    <row r="130" spans="21:25" ht="12.75">
      <c r="U130" s="4">
        <f>IF($R$4&lt;&gt;$C$17,"",IF($D$40="","",$C$4))</f>
        <v>0</v>
      </c>
      <c r="V130" s="6">
        <f>IF($R$4&lt;&gt;$C$17,"",IF($D$40="","",$D$40))</f>
        <v>44864</v>
      </c>
      <c r="W130" s="12">
        <f>IF($R$4&lt;&gt;$C$17,"",IF($V130="","",$E$40))</f>
        <v>0</v>
      </c>
      <c r="X130" s="12">
        <f t="shared" si="36"/>
        <v>0</v>
      </c>
      <c r="Y130" s="12">
        <f t="shared" si="37"/>
        <v>0</v>
      </c>
    </row>
    <row r="131" spans="21:25" ht="12.75">
      <c r="U131" s="4">
        <f>IF($D$41="","",$C$4)</f>
        <v>0</v>
      </c>
      <c r="V131" s="6">
        <f>IF($D$41="","",$D$41)</f>
        <v>44870</v>
      </c>
      <c r="W131" s="12">
        <f>IF($V131="","",$E$41)</f>
        <v>0</v>
      </c>
      <c r="X131" s="12">
        <f aca="true" t="shared" si="38" ref="X131:X136">IF($R$4=$C$17,$F$41,"")</f>
        <v>0</v>
      </c>
      <c r="Y131" s="12">
        <f aca="true" t="shared" si="39" ref="Y131:Y136">IF($R$4=$C$17,$G$41,"")</f>
        <v>0</v>
      </c>
    </row>
    <row r="132" spans="21:25" ht="12.75">
      <c r="U132" s="4">
        <f>IF($R$4&lt;&gt;$C$17,"",IF($D$41="","",$C$4))</f>
        <v>0</v>
      </c>
      <c r="V132" s="6">
        <f>IF($R$4&lt;&gt;$C$17,"",IF($D$41="","",$D$41))</f>
        <v>44870</v>
      </c>
      <c r="W132" s="12">
        <f>IF($R$4&lt;&gt;$C$17,"",IF($V132="","",$E$41))</f>
        <v>0</v>
      </c>
      <c r="X132" s="12">
        <f t="shared" si="38"/>
        <v>0</v>
      </c>
      <c r="Y132" s="12">
        <f t="shared" si="39"/>
        <v>0</v>
      </c>
    </row>
    <row r="133" spans="21:25" ht="12.75">
      <c r="U133" s="4">
        <f>IF($R$4&lt;&gt;$C$17,"",IF($D$41="","",$C$4))</f>
        <v>0</v>
      </c>
      <c r="V133" s="6">
        <f>IF($R$4&lt;&gt;$C$17,"",IF($D$41="","",$D$41))</f>
        <v>44870</v>
      </c>
      <c r="W133" s="12">
        <f>IF($R$4&lt;&gt;$C$17,"",IF($V133="","",$E$41))</f>
        <v>0</v>
      </c>
      <c r="X133" s="12">
        <f t="shared" si="38"/>
        <v>0</v>
      </c>
      <c r="Y133" s="12">
        <f t="shared" si="39"/>
        <v>0</v>
      </c>
    </row>
    <row r="134" spans="21:25" ht="12.75">
      <c r="U134" s="4">
        <f>IF($R$4&lt;&gt;$C$17,"",IF($D$41="","",$C$4))</f>
        <v>0</v>
      </c>
      <c r="V134" s="6">
        <f>IF($R$4&lt;&gt;$C$17,"",IF($D$41="","",$D$41))</f>
        <v>44870</v>
      </c>
      <c r="W134" s="12">
        <f>IF($R$4&lt;&gt;$C$17,"",IF($V134="","",$E$41))</f>
        <v>0</v>
      </c>
      <c r="X134" s="12">
        <f t="shared" si="38"/>
        <v>0</v>
      </c>
      <c r="Y134" s="12">
        <f t="shared" si="39"/>
        <v>0</v>
      </c>
    </row>
    <row r="135" spans="21:25" ht="12.75">
      <c r="U135" s="4">
        <f>IF($R$4&lt;&gt;$C$17,"",IF($D$41="","",$C$4))</f>
        <v>0</v>
      </c>
      <c r="V135" s="6">
        <f>IF($R$4&lt;&gt;$C$17,"",IF($D$41="","",$D$41))</f>
        <v>44870</v>
      </c>
      <c r="W135" s="12">
        <f>IF($R$4&lt;&gt;$C$17,"",IF($V135="","",$E$41))</f>
        <v>0</v>
      </c>
      <c r="X135" s="12">
        <f t="shared" si="38"/>
        <v>0</v>
      </c>
      <c r="Y135" s="12">
        <f t="shared" si="39"/>
        <v>0</v>
      </c>
    </row>
    <row r="136" spans="21:25" ht="12.75">
      <c r="U136" s="4">
        <f>IF($R$4&lt;&gt;$C$17,"",IF($D$41="","",$C$4))</f>
        <v>0</v>
      </c>
      <c r="V136" s="6">
        <f>IF($R$4&lt;&gt;$C$17,"",IF($D$41="","",$D$41))</f>
        <v>44870</v>
      </c>
      <c r="W136" s="12">
        <f>IF($R$4&lt;&gt;$C$17,"",IF($V136="","",$E$41))</f>
        <v>0</v>
      </c>
      <c r="X136" s="12">
        <f t="shared" si="38"/>
        <v>0</v>
      </c>
      <c r="Y136" s="12">
        <f t="shared" si="39"/>
        <v>0</v>
      </c>
    </row>
    <row r="137" spans="21:25" ht="12.75">
      <c r="U137" s="4">
        <f>IF($D$42="","",$C$4)</f>
        <v>0</v>
      </c>
      <c r="V137" s="6">
        <f>IF($D$42="","",$D$42)</f>
        <v>44871</v>
      </c>
      <c r="W137" s="12">
        <f>IF($V137="","",$E$42)</f>
        <v>0</v>
      </c>
      <c r="X137" s="12">
        <f aca="true" t="shared" si="40" ref="X137:X142">IF($R$4=$C$17,$F$42,"")</f>
        <v>0</v>
      </c>
      <c r="Y137" s="12">
        <f aca="true" t="shared" si="41" ref="Y137:Y142">IF($R$4=$C$17,$G$42,"")</f>
        <v>0</v>
      </c>
    </row>
    <row r="138" spans="21:25" ht="12.75">
      <c r="U138" s="4">
        <f>IF($R$4&lt;&gt;$C$17,"",IF($D$42="","",$C$4))</f>
        <v>0</v>
      </c>
      <c r="V138" s="6">
        <f>IF($R$4&lt;&gt;$C$17,"",IF($D$42="","",$D$42))</f>
        <v>44871</v>
      </c>
      <c r="W138" s="12">
        <f>IF($R$4&lt;&gt;$C$17,"",IF($V138="","",$E$42))</f>
        <v>0</v>
      </c>
      <c r="X138" s="12">
        <f t="shared" si="40"/>
        <v>0</v>
      </c>
      <c r="Y138" s="12">
        <f t="shared" si="41"/>
        <v>0</v>
      </c>
    </row>
    <row r="139" spans="21:25" ht="12.75">
      <c r="U139" s="4">
        <f>IF($R$4&lt;&gt;$C$17,"",IF($D$42="","",$C$4))</f>
        <v>0</v>
      </c>
      <c r="V139" s="6">
        <f>IF($R$4&lt;&gt;$C$17,"",IF($D$42="","",$D$42))</f>
        <v>44871</v>
      </c>
      <c r="W139" s="12">
        <f>IF($R$4&lt;&gt;$C$17,"",IF($V139="","",$E$42))</f>
        <v>0</v>
      </c>
      <c r="X139" s="12">
        <f t="shared" si="40"/>
        <v>0</v>
      </c>
      <c r="Y139" s="12">
        <f t="shared" si="41"/>
        <v>0</v>
      </c>
    </row>
    <row r="140" spans="21:25" ht="12.75">
      <c r="U140" s="4">
        <f>IF($R$4&lt;&gt;$C$17,"",IF($D$42="","",$C$4))</f>
        <v>0</v>
      </c>
      <c r="V140" s="6">
        <f>IF($R$4&lt;&gt;$C$17,"",IF($D$42="","",$D$42))</f>
        <v>44871</v>
      </c>
      <c r="W140" s="12">
        <f>IF($R$4&lt;&gt;$C$17,"",IF($V140="","",$E$42))</f>
        <v>0</v>
      </c>
      <c r="X140" s="12">
        <f t="shared" si="40"/>
        <v>0</v>
      </c>
      <c r="Y140" s="12">
        <f t="shared" si="41"/>
        <v>0</v>
      </c>
    </row>
    <row r="141" spans="21:25" ht="12.75">
      <c r="U141" s="4">
        <f>IF($R$4&lt;&gt;$C$17,"",IF($D$42="","",$C$4))</f>
        <v>0</v>
      </c>
      <c r="V141" s="6">
        <f>IF($R$4&lt;&gt;$C$17,"",IF($D$42="","",$D$42))</f>
        <v>44871</v>
      </c>
      <c r="W141" s="12">
        <f>IF($R$4&lt;&gt;$C$17,"",IF($V141="","",$E$42))</f>
        <v>0</v>
      </c>
      <c r="X141" s="12">
        <f t="shared" si="40"/>
        <v>0</v>
      </c>
      <c r="Y141" s="12">
        <f t="shared" si="41"/>
        <v>0</v>
      </c>
    </row>
    <row r="142" spans="21:25" ht="12.75">
      <c r="U142" s="4">
        <f>IF($R$4&lt;&gt;$C$17,"",IF($D$42="","",$C$4))</f>
        <v>0</v>
      </c>
      <c r="V142" s="6">
        <f>IF($R$4&lt;&gt;$C$17,"",IF($D$42="","",$D$42))</f>
        <v>44871</v>
      </c>
      <c r="W142" s="12">
        <f>IF($R$4&lt;&gt;$C$17,"",IF($V142="","",$E$42))</f>
        <v>0</v>
      </c>
      <c r="X142" s="12">
        <f t="shared" si="40"/>
        <v>0</v>
      </c>
      <c r="Y142" s="12">
        <f t="shared" si="41"/>
        <v>0</v>
      </c>
    </row>
    <row r="143" spans="21:25" ht="12.75">
      <c r="U143" s="4">
        <f>IF($D$43="","",$C$4)</f>
        <v>0</v>
      </c>
      <c r="V143" s="6">
        <f>IF($D$43="","",$D$43)</f>
        <v>44877</v>
      </c>
      <c r="W143" s="12">
        <f>IF($V143="","",$E$43)</f>
        <v>0</v>
      </c>
      <c r="X143" s="12">
        <f aca="true" t="shared" si="42" ref="X143:X148">IF($R$4=$C$17,$F$43,"")</f>
        <v>0</v>
      </c>
      <c r="Y143" s="12">
        <f aca="true" t="shared" si="43" ref="Y143:Y148">IF($R$4=$C$17,$G$43,"")</f>
        <v>0</v>
      </c>
    </row>
    <row r="144" spans="21:25" ht="12.75">
      <c r="U144" s="4">
        <f>IF($R$4&lt;&gt;$C$17,"",IF($D$43="","",$C$4))</f>
        <v>0</v>
      </c>
      <c r="V144" s="6">
        <f>IF($R$4&lt;&gt;$C$17,"",IF($D$43="","",$D$43))</f>
        <v>44877</v>
      </c>
      <c r="W144" s="12">
        <f>IF($R$4&lt;&gt;$C$17,"",IF($V144="","",$E$43))</f>
        <v>0</v>
      </c>
      <c r="X144" s="12">
        <f t="shared" si="42"/>
        <v>0</v>
      </c>
      <c r="Y144" s="12">
        <f t="shared" si="43"/>
        <v>0</v>
      </c>
    </row>
    <row r="145" spans="21:25" ht="12.75">
      <c r="U145" s="4">
        <f>IF($R$4&lt;&gt;$C$17,"",IF($D$43="","",$C$4))</f>
        <v>0</v>
      </c>
      <c r="V145" s="6">
        <f>IF($R$4&lt;&gt;$C$17,"",IF($D$43="","",$D$43))</f>
        <v>44877</v>
      </c>
      <c r="W145" s="12">
        <f>IF($R$4&lt;&gt;$C$17,"",IF($V145="","",$E$43))</f>
        <v>0</v>
      </c>
      <c r="X145" s="12">
        <f t="shared" si="42"/>
        <v>0</v>
      </c>
      <c r="Y145" s="12">
        <f t="shared" si="43"/>
        <v>0</v>
      </c>
    </row>
    <row r="146" spans="21:25" ht="12.75">
      <c r="U146" s="4">
        <f>IF($R$4&lt;&gt;$C$17,"",IF($D$43="","",$C$4))</f>
        <v>0</v>
      </c>
      <c r="V146" s="6">
        <f>IF($R$4&lt;&gt;$C$17,"",IF($D$43="","",$D$43))</f>
        <v>44877</v>
      </c>
      <c r="W146" s="12">
        <f>IF($R$4&lt;&gt;$C$17,"",IF($V146="","",$E$43))</f>
        <v>0</v>
      </c>
      <c r="X146" s="12">
        <f t="shared" si="42"/>
        <v>0</v>
      </c>
      <c r="Y146" s="12">
        <f t="shared" si="43"/>
        <v>0</v>
      </c>
    </row>
    <row r="147" spans="21:25" ht="12.75">
      <c r="U147" s="4">
        <f>IF($R$4&lt;&gt;$C$17,"",IF($D$43="","",$C$4))</f>
        <v>0</v>
      </c>
      <c r="V147" s="6">
        <f>IF($R$4&lt;&gt;$C$17,"",IF($D$43="","",$D$43))</f>
        <v>44877</v>
      </c>
      <c r="W147" s="12">
        <f>IF($R$4&lt;&gt;$C$17,"",IF($V147="","",$E$43))</f>
        <v>0</v>
      </c>
      <c r="X147" s="12">
        <f t="shared" si="42"/>
        <v>0</v>
      </c>
      <c r="Y147" s="12">
        <f t="shared" si="43"/>
        <v>0</v>
      </c>
    </row>
    <row r="148" spans="21:25" ht="12.75">
      <c r="U148" s="4">
        <f>IF($R$4&lt;&gt;$C$17,"",IF($D$43="","",$C$4))</f>
        <v>0</v>
      </c>
      <c r="V148" s="6">
        <f>IF($R$4&lt;&gt;$C$17,"",IF($D$43="","",$D$43))</f>
        <v>44877</v>
      </c>
      <c r="W148" s="12">
        <f>IF($R$4&lt;&gt;$C$17,"",IF($V148="","",$E$43))</f>
        <v>0</v>
      </c>
      <c r="X148" s="12">
        <f t="shared" si="42"/>
        <v>0</v>
      </c>
      <c r="Y148" s="12">
        <f t="shared" si="43"/>
        <v>0</v>
      </c>
    </row>
    <row r="149" spans="21:25" ht="12.75">
      <c r="U149" s="4">
        <f>IF($D$44="","",$C$4)</f>
        <v>0</v>
      </c>
      <c r="V149" s="6">
        <f>IF($D$44="","",$D$44)</f>
        <v>44878</v>
      </c>
      <c r="W149" s="12">
        <f>IF($V149="","",$E$44)</f>
        <v>0</v>
      </c>
      <c r="X149" s="12">
        <f aca="true" t="shared" si="44" ref="X149:X154">IF($R$4=$C$17,$F$44,"")</f>
        <v>0</v>
      </c>
      <c r="Y149" s="12">
        <f aca="true" t="shared" si="45" ref="Y149:Y154">IF($R$4=$C$17,$G$44,"")</f>
        <v>0</v>
      </c>
    </row>
    <row r="150" spans="21:25" ht="12.75">
      <c r="U150" s="4">
        <f>IF($R$4&lt;&gt;$C$17,"",IF($D$44="","",$C$4))</f>
        <v>0</v>
      </c>
      <c r="V150" s="6">
        <f>IF($R$4&lt;&gt;$C$17,"",IF($D$44="","",$D$44))</f>
        <v>44878</v>
      </c>
      <c r="W150" s="12">
        <f>IF($R$4&lt;&gt;$C$17,"",IF($V150="","",$E$44))</f>
        <v>0</v>
      </c>
      <c r="X150" s="12">
        <f t="shared" si="44"/>
        <v>0</v>
      </c>
      <c r="Y150" s="12">
        <f t="shared" si="45"/>
        <v>0</v>
      </c>
    </row>
    <row r="151" spans="21:25" ht="12.75">
      <c r="U151" s="4">
        <f>IF($R$4&lt;&gt;$C$17,"",IF($D$44="","",$C$4))</f>
        <v>0</v>
      </c>
      <c r="V151" s="6">
        <f>IF($R$4&lt;&gt;$C$17,"",IF($D$44="","",$D$44))</f>
        <v>44878</v>
      </c>
      <c r="W151" s="12">
        <f>IF($R$4&lt;&gt;$C$17,"",IF($V151="","",$E$44))</f>
        <v>0</v>
      </c>
      <c r="X151" s="12">
        <f t="shared" si="44"/>
        <v>0</v>
      </c>
      <c r="Y151" s="12">
        <f t="shared" si="45"/>
        <v>0</v>
      </c>
    </row>
    <row r="152" spans="21:25" ht="12.75">
      <c r="U152" s="4">
        <f>IF($R$4&lt;&gt;$C$17,"",IF($D$44="","",$C$4))</f>
        <v>0</v>
      </c>
      <c r="V152" s="6">
        <f>IF($R$4&lt;&gt;$C$17,"",IF($D$44="","",$D$44))</f>
        <v>44878</v>
      </c>
      <c r="W152" s="12">
        <f>IF($R$4&lt;&gt;$C$17,"",IF($V152="","",$E$44))</f>
        <v>0</v>
      </c>
      <c r="X152" s="12">
        <f t="shared" si="44"/>
        <v>0</v>
      </c>
      <c r="Y152" s="12">
        <f t="shared" si="45"/>
        <v>0</v>
      </c>
    </row>
    <row r="153" spans="21:25" ht="12.75">
      <c r="U153" s="4">
        <f>IF($R$4&lt;&gt;$C$17,"",IF($D$44="","",$C$4))</f>
        <v>0</v>
      </c>
      <c r="V153" s="6">
        <f>IF($R$4&lt;&gt;$C$17,"",IF($D$44="","",$D$44))</f>
        <v>44878</v>
      </c>
      <c r="W153" s="12">
        <f>IF($R$4&lt;&gt;$C$17,"",IF($V153="","",$E$44))</f>
        <v>0</v>
      </c>
      <c r="X153" s="12">
        <f t="shared" si="44"/>
        <v>0</v>
      </c>
      <c r="Y153" s="12">
        <f t="shared" si="45"/>
        <v>0</v>
      </c>
    </row>
    <row r="154" spans="21:25" ht="12.75">
      <c r="U154" s="4">
        <f>IF($R$4&lt;&gt;$C$17,"",IF($D$44="","",$C$4))</f>
        <v>0</v>
      </c>
      <c r="V154" s="6">
        <f>IF($R$4&lt;&gt;$C$17,"",IF($D$44="","",$D$44))</f>
        <v>44878</v>
      </c>
      <c r="W154" s="12">
        <f>IF($R$4&lt;&gt;$C$17,"",IF($V154="","",$E$44))</f>
        <v>0</v>
      </c>
      <c r="X154" s="12">
        <f t="shared" si="44"/>
        <v>0</v>
      </c>
      <c r="Y154" s="12">
        <f t="shared" si="45"/>
        <v>0</v>
      </c>
    </row>
    <row r="155" spans="21:25" ht="12.75">
      <c r="U155" s="4">
        <f>IF($D$45="","",$C$4)</f>
        <v>0</v>
      </c>
      <c r="V155" s="6">
        <f>IF($D$45="","",$D$45)</f>
        <v>44884</v>
      </c>
      <c r="W155" s="12">
        <f>IF($V155="","",$E$45)</f>
        <v>0</v>
      </c>
      <c r="X155" s="12">
        <f aca="true" t="shared" si="46" ref="X155:X160">IF($R$4=$C$17,$F$45,"")</f>
        <v>0</v>
      </c>
      <c r="Y155" s="12">
        <f aca="true" t="shared" si="47" ref="Y155:Y160">IF($R$4=$C$17,$G$45,"")</f>
        <v>0</v>
      </c>
    </row>
    <row r="156" spans="21:25" ht="12.75">
      <c r="U156" s="4">
        <f>IF($R$4&lt;&gt;$C$17,"",IF($D$45="","",$C$4))</f>
        <v>0</v>
      </c>
      <c r="V156" s="6">
        <f>IF($R$4&lt;&gt;$C$17,"",IF($D$45="","",$D$45))</f>
        <v>44884</v>
      </c>
      <c r="W156" s="12">
        <f>IF($R$4&lt;&gt;$C$17,"",IF($V156="","",$E$45))</f>
        <v>0</v>
      </c>
      <c r="X156" s="12">
        <f t="shared" si="46"/>
        <v>0</v>
      </c>
      <c r="Y156" s="12">
        <f t="shared" si="47"/>
        <v>0</v>
      </c>
    </row>
    <row r="157" spans="21:25" ht="12.75">
      <c r="U157" s="4">
        <f>IF($R$4&lt;&gt;$C$17,"",IF($D$45="","",$C$4))</f>
        <v>0</v>
      </c>
      <c r="V157" s="6">
        <f>IF($R$4&lt;&gt;$C$17,"",IF($D$45="","",$D$45))</f>
        <v>44884</v>
      </c>
      <c r="W157" s="12">
        <f>IF($R$4&lt;&gt;$C$17,"",IF($V157="","",$E$45))</f>
        <v>0</v>
      </c>
      <c r="X157" s="12">
        <f t="shared" si="46"/>
        <v>0</v>
      </c>
      <c r="Y157" s="12">
        <f t="shared" si="47"/>
        <v>0</v>
      </c>
    </row>
    <row r="158" spans="21:25" ht="12.75">
      <c r="U158" s="4">
        <f>IF($R$4&lt;&gt;$C$17,"",IF($D$45="","",$C$4))</f>
        <v>0</v>
      </c>
      <c r="V158" s="6">
        <f>IF($R$4&lt;&gt;$C$17,"",IF($D$45="","",$D$45))</f>
        <v>44884</v>
      </c>
      <c r="W158" s="12">
        <f>IF($R$4&lt;&gt;$C$17,"",IF($V158="","",$E$45))</f>
        <v>0</v>
      </c>
      <c r="X158" s="12">
        <f t="shared" si="46"/>
        <v>0</v>
      </c>
      <c r="Y158" s="12">
        <f t="shared" si="47"/>
        <v>0</v>
      </c>
    </row>
    <row r="159" spans="21:25" ht="12.75">
      <c r="U159" s="4">
        <f>IF($R$4&lt;&gt;$C$17,"",IF($D$45="","",$C$4))</f>
        <v>0</v>
      </c>
      <c r="V159" s="6">
        <f>IF($R$4&lt;&gt;$C$17,"",IF($D$45="","",$D$45))</f>
        <v>44884</v>
      </c>
      <c r="W159" s="12">
        <f>IF($R$4&lt;&gt;$C$17,"",IF($V159="","",$E$45))</f>
        <v>0</v>
      </c>
      <c r="X159" s="12">
        <f t="shared" si="46"/>
        <v>0</v>
      </c>
      <c r="Y159" s="12">
        <f t="shared" si="47"/>
        <v>0</v>
      </c>
    </row>
    <row r="160" spans="21:25" ht="12.75">
      <c r="U160" s="4">
        <f>IF($R$4&lt;&gt;$C$17,"",IF($D$45="","",$C$4))</f>
        <v>0</v>
      </c>
      <c r="V160" s="6">
        <f>IF($R$4&lt;&gt;$C$17,"",IF($D$45="","",$D$45))</f>
        <v>44884</v>
      </c>
      <c r="W160" s="12">
        <f>IF($R$4&lt;&gt;$C$17,"",IF($V160="","",$E$45))</f>
        <v>0</v>
      </c>
      <c r="X160" s="12">
        <f t="shared" si="46"/>
        <v>0</v>
      </c>
      <c r="Y160" s="12">
        <f t="shared" si="47"/>
        <v>0</v>
      </c>
    </row>
    <row r="161" spans="21:25" ht="12.75">
      <c r="U161" s="4">
        <f>IF($D$46="","",$C$4)</f>
        <v>0</v>
      </c>
      <c r="V161" s="6">
        <f>IF($D$46="","",$D$46)</f>
        <v>44885</v>
      </c>
      <c r="W161" s="12">
        <f>IF($V161="","",$E$46)</f>
        <v>0</v>
      </c>
      <c r="X161" s="12">
        <f aca="true" t="shared" si="48" ref="X161:X166">IF($R$4=$C$17,$F$46,"")</f>
        <v>0</v>
      </c>
      <c r="Y161" s="12">
        <f aca="true" t="shared" si="49" ref="Y161:Y166">IF($R$4=$C$17,$G$46,"")</f>
        <v>0</v>
      </c>
    </row>
    <row r="162" spans="21:25" ht="12.75">
      <c r="U162" s="4">
        <f>IF($R$4&lt;&gt;$C$17,"",IF($D$46="","",$C$4))</f>
        <v>0</v>
      </c>
      <c r="V162" s="6">
        <f>IF($R$4&lt;&gt;$C$17,"",IF($D$46="","",$D$46))</f>
        <v>44885</v>
      </c>
      <c r="W162" s="12">
        <f>IF($R$4&lt;&gt;$C$17,"",IF($V162="","",$E$46))</f>
        <v>0</v>
      </c>
      <c r="X162" s="12">
        <f t="shared" si="48"/>
        <v>0</v>
      </c>
      <c r="Y162" s="12">
        <f t="shared" si="49"/>
        <v>0</v>
      </c>
    </row>
    <row r="163" spans="21:25" ht="12.75">
      <c r="U163" s="4">
        <f>IF($R$4&lt;&gt;$C$17,"",IF($D$46="","",$C$4))</f>
        <v>0</v>
      </c>
      <c r="V163" s="6">
        <f>IF($R$4&lt;&gt;$C$17,"",IF($D$46="","",$D$46))</f>
        <v>44885</v>
      </c>
      <c r="W163" s="12">
        <f>IF($R$4&lt;&gt;$C$17,"",IF($V163="","",$E$46))</f>
        <v>0</v>
      </c>
      <c r="X163" s="12">
        <f t="shared" si="48"/>
        <v>0</v>
      </c>
      <c r="Y163" s="12">
        <f t="shared" si="49"/>
        <v>0</v>
      </c>
    </row>
    <row r="164" spans="21:25" ht="12.75">
      <c r="U164" s="4">
        <f>IF($R$4&lt;&gt;$C$17,"",IF($D$46="","",$C$4))</f>
        <v>0</v>
      </c>
      <c r="V164" s="6">
        <f>IF($R$4&lt;&gt;$C$17,"",IF($D$46="","",$D$46))</f>
        <v>44885</v>
      </c>
      <c r="W164" s="12">
        <f>IF($R$4&lt;&gt;$C$17,"",IF($V164="","",$E$46))</f>
        <v>0</v>
      </c>
      <c r="X164" s="12">
        <f t="shared" si="48"/>
        <v>0</v>
      </c>
      <c r="Y164" s="12">
        <f t="shared" si="49"/>
        <v>0</v>
      </c>
    </row>
    <row r="165" spans="21:25" ht="12.75">
      <c r="U165" s="4">
        <f>IF($R$4&lt;&gt;$C$17,"",IF($D$46="","",$C$4))</f>
        <v>0</v>
      </c>
      <c r="V165" s="6">
        <f>IF($R$4&lt;&gt;$C$17,"",IF($D$46="","",$D$46))</f>
        <v>44885</v>
      </c>
      <c r="W165" s="12">
        <f>IF($R$4&lt;&gt;$C$17,"",IF($V165="","",$E$46))</f>
        <v>0</v>
      </c>
      <c r="X165" s="12">
        <f t="shared" si="48"/>
        <v>0</v>
      </c>
      <c r="Y165" s="12">
        <f t="shared" si="49"/>
        <v>0</v>
      </c>
    </row>
    <row r="166" spans="21:25" ht="12.75">
      <c r="U166" s="4">
        <f>IF($R$4&lt;&gt;$C$17,"",IF($D$46="","",$C$4))</f>
        <v>0</v>
      </c>
      <c r="V166" s="6">
        <f>IF($R$4&lt;&gt;$C$17,"",IF($D$46="","",$D$46))</f>
        <v>44885</v>
      </c>
      <c r="W166" s="12">
        <f>IF($R$4&lt;&gt;$C$17,"",IF($V166="","",$E$46))</f>
        <v>0</v>
      </c>
      <c r="X166" s="12">
        <f t="shared" si="48"/>
        <v>0</v>
      </c>
      <c r="Y166" s="12">
        <f t="shared" si="49"/>
        <v>0</v>
      </c>
    </row>
    <row r="167" spans="21:25" ht="12.75">
      <c r="U167" s="4">
        <f>IF($D$47="","",$C$4)</f>
        <v>0</v>
      </c>
      <c r="V167" s="6">
        <f>IF($D$47="","",$D$47)</f>
        <v>44891</v>
      </c>
      <c r="W167" s="12">
        <f>IF($V167="","",$E$47)</f>
        <v>0</v>
      </c>
      <c r="X167" s="12">
        <f aca="true" t="shared" si="50" ref="X167:X172">IF($R$4=$C$17,$F$47,"")</f>
        <v>0</v>
      </c>
      <c r="Y167" s="12">
        <f aca="true" t="shared" si="51" ref="Y167:Y172">IF($R$4=$C$17,$G$47,"")</f>
        <v>0</v>
      </c>
    </row>
    <row r="168" spans="21:25" ht="12.75">
      <c r="U168" s="4">
        <f>IF($R$4&lt;&gt;$C$17,"",IF($D$47="","",$C$4))</f>
        <v>0</v>
      </c>
      <c r="V168" s="6">
        <f>IF($R$4&lt;&gt;$C$17,"",IF($D$47="","",$D$47))</f>
        <v>44891</v>
      </c>
      <c r="W168" s="12">
        <f>IF($R$4&lt;&gt;$C$17,"",IF($V168="","",$E$47))</f>
        <v>0</v>
      </c>
      <c r="X168" s="12">
        <f t="shared" si="50"/>
        <v>0</v>
      </c>
      <c r="Y168" s="12">
        <f t="shared" si="51"/>
        <v>0</v>
      </c>
    </row>
    <row r="169" spans="21:25" ht="12.75">
      <c r="U169" s="4">
        <f>IF($R$4&lt;&gt;$C$17,"",IF($D$47="","",$C$4))</f>
        <v>0</v>
      </c>
      <c r="V169" s="6">
        <f>IF($R$4&lt;&gt;$C$17,"",IF($D$47="","",$D$47))</f>
        <v>44891</v>
      </c>
      <c r="W169" s="12">
        <f>IF($R$4&lt;&gt;$C$17,"",IF($V169="","",$E$47))</f>
        <v>0</v>
      </c>
      <c r="X169" s="12">
        <f t="shared" si="50"/>
        <v>0</v>
      </c>
      <c r="Y169" s="12">
        <f t="shared" si="51"/>
        <v>0</v>
      </c>
    </row>
    <row r="170" spans="21:25" ht="12.75">
      <c r="U170" s="4">
        <f>IF($R$4&lt;&gt;$C$17,"",IF($D$47="","",$C$4))</f>
        <v>0</v>
      </c>
      <c r="V170" s="6">
        <f>IF($R$4&lt;&gt;$C$17,"",IF($D$47="","",$D$47))</f>
        <v>44891</v>
      </c>
      <c r="W170" s="12">
        <f>IF($R$4&lt;&gt;$C$17,"",IF($V170="","",$E$47))</f>
        <v>0</v>
      </c>
      <c r="X170" s="12">
        <f t="shared" si="50"/>
        <v>0</v>
      </c>
      <c r="Y170" s="12">
        <f t="shared" si="51"/>
        <v>0</v>
      </c>
    </row>
    <row r="171" spans="21:25" ht="12.75">
      <c r="U171" s="4">
        <f>IF($R$4&lt;&gt;$C$17,"",IF($D$47="","",$C$4))</f>
        <v>0</v>
      </c>
      <c r="V171" s="6">
        <f>IF($R$4&lt;&gt;$C$17,"",IF($D$47="","",$D$47))</f>
        <v>44891</v>
      </c>
      <c r="W171" s="12">
        <f>IF($R$4&lt;&gt;$C$17,"",IF($V171="","",$E$47))</f>
        <v>0</v>
      </c>
      <c r="X171" s="12">
        <f t="shared" si="50"/>
        <v>0</v>
      </c>
      <c r="Y171" s="12">
        <f t="shared" si="51"/>
        <v>0</v>
      </c>
    </row>
    <row r="172" spans="21:25" ht="12.75">
      <c r="U172" s="4">
        <f>IF($R$4&lt;&gt;$C$17,"",IF($D$47="","",$C$4))</f>
        <v>0</v>
      </c>
      <c r="V172" s="6">
        <f>IF($R$4&lt;&gt;$C$17,"",IF($D$47="","",$D$47))</f>
        <v>44891</v>
      </c>
      <c r="W172" s="12">
        <f>IF($R$4&lt;&gt;$C$17,"",IF($V172="","",$E$47))</f>
        <v>0</v>
      </c>
      <c r="X172" s="12">
        <f t="shared" si="50"/>
        <v>0</v>
      </c>
      <c r="Y172" s="12">
        <f t="shared" si="51"/>
        <v>0</v>
      </c>
    </row>
    <row r="173" spans="21:25" ht="12.75">
      <c r="U173" s="4">
        <f>IF($D$48="","",$C$4)</f>
        <v>0</v>
      </c>
      <c r="V173" s="6">
        <f>IF($D$48="","",$D$48)</f>
        <v>44892</v>
      </c>
      <c r="W173" s="12">
        <f>IF($V173="","",$E$48)</f>
        <v>0</v>
      </c>
      <c r="X173" s="12">
        <f aca="true" t="shared" si="52" ref="X173:X178">IF($R$4=$C$17,$F$48,"")</f>
        <v>0</v>
      </c>
      <c r="Y173" s="12">
        <f aca="true" t="shared" si="53" ref="Y173:Y178">IF($R$4=$C$17,$G$48,"")</f>
        <v>0</v>
      </c>
    </row>
    <row r="174" spans="21:25" ht="12.75">
      <c r="U174" s="4">
        <f>IF($R$4&lt;&gt;$C$17,"",IF($D$48="","",$C$4))</f>
        <v>0</v>
      </c>
      <c r="V174" s="6">
        <f>IF($R$4&lt;&gt;$C$17,"",IF($D$48="","",$D$48))</f>
        <v>44892</v>
      </c>
      <c r="W174" s="12">
        <f>IF($R$4&lt;&gt;$C$17,"",IF($V174="","",$E$48))</f>
        <v>0</v>
      </c>
      <c r="X174" s="12">
        <f t="shared" si="52"/>
        <v>0</v>
      </c>
      <c r="Y174" s="12">
        <f t="shared" si="53"/>
        <v>0</v>
      </c>
    </row>
    <row r="175" spans="21:25" ht="12.75">
      <c r="U175" s="4">
        <f>IF($R$4&lt;&gt;$C$17,"",IF($D$48="","",$C$4))</f>
        <v>0</v>
      </c>
      <c r="V175" s="6">
        <f>IF($R$4&lt;&gt;$C$17,"",IF($D$48="","",$D$48))</f>
        <v>44892</v>
      </c>
      <c r="W175" s="12">
        <f>IF($R$4&lt;&gt;$C$17,"",IF($V175="","",$E$48))</f>
        <v>0</v>
      </c>
      <c r="X175" s="12">
        <f t="shared" si="52"/>
        <v>0</v>
      </c>
      <c r="Y175" s="12">
        <f t="shared" si="53"/>
        <v>0</v>
      </c>
    </row>
    <row r="176" spans="21:25" ht="12.75">
      <c r="U176" s="4">
        <f>IF($R$4&lt;&gt;$C$17,"",IF($D$48="","",$C$4))</f>
        <v>0</v>
      </c>
      <c r="V176" s="6">
        <f>IF($R$4&lt;&gt;$C$17,"",IF($D$48="","",$D$48))</f>
        <v>44892</v>
      </c>
      <c r="W176" s="12">
        <f>IF($R$4&lt;&gt;$C$17,"",IF($V176="","",$E$48))</f>
        <v>0</v>
      </c>
      <c r="X176" s="12">
        <f t="shared" si="52"/>
        <v>0</v>
      </c>
      <c r="Y176" s="12">
        <f t="shared" si="53"/>
        <v>0</v>
      </c>
    </row>
    <row r="177" spans="21:25" ht="12.75">
      <c r="U177" s="4">
        <f>IF($R$4&lt;&gt;$C$17,"",IF($D$48="","",$C$4))</f>
        <v>0</v>
      </c>
      <c r="V177" s="6">
        <f>IF($R$4&lt;&gt;$C$17,"",IF($D$48="","",$D$48))</f>
        <v>44892</v>
      </c>
      <c r="W177" s="12">
        <f>IF($R$4&lt;&gt;$C$17,"",IF($V177="","",$E$48))</f>
        <v>0</v>
      </c>
      <c r="X177" s="12">
        <f t="shared" si="52"/>
        <v>0</v>
      </c>
      <c r="Y177" s="12">
        <f t="shared" si="53"/>
        <v>0</v>
      </c>
    </row>
    <row r="178" spans="21:25" ht="12.75">
      <c r="U178" s="4">
        <f>IF($R$4&lt;&gt;$C$17,"",IF($D$48="","",$C$4))</f>
        <v>0</v>
      </c>
      <c r="V178" s="6">
        <f>IF($R$4&lt;&gt;$C$17,"",IF($D$48="","",$D$48))</f>
        <v>44892</v>
      </c>
      <c r="W178" s="12">
        <f>IF($R$4&lt;&gt;$C$17,"",IF($V178="","",$E$48))</f>
        <v>0</v>
      </c>
      <c r="X178" s="12">
        <f t="shared" si="52"/>
        <v>0</v>
      </c>
      <c r="Y178" s="12">
        <f t="shared" si="53"/>
        <v>0</v>
      </c>
    </row>
    <row r="179" spans="21:25" ht="12.75">
      <c r="U179" s="4">
        <f>IF($D$49="","",$C$4)</f>
        <v>0</v>
      </c>
      <c r="V179" s="6">
        <f>IF($D$49="","",$D$49)</f>
        <v>44898</v>
      </c>
      <c r="W179" s="12">
        <f>IF($V179="","",$E$49)</f>
        <v>0</v>
      </c>
      <c r="X179" s="12">
        <f aca="true" t="shared" si="54" ref="X179:X184">IF($R$4=$C$17,$F$49,"")</f>
        <v>0</v>
      </c>
      <c r="Y179" s="12">
        <f aca="true" t="shared" si="55" ref="Y179:Y184">IF($R$4=$C$17,$G$49,"")</f>
        <v>0</v>
      </c>
    </row>
    <row r="180" spans="21:25" ht="12.75">
      <c r="U180" s="4">
        <f>IF($R$4&lt;&gt;$C$17,"",IF($D$49="","",$C$4))</f>
        <v>0</v>
      </c>
      <c r="V180" s="6">
        <f>IF($R$4&lt;&gt;$C$17,"",IF($D$49="","",$D$49))</f>
        <v>44898</v>
      </c>
      <c r="W180" s="12">
        <f>IF($R$4&lt;&gt;$C$17,"",IF($V180="","",$E$49))</f>
        <v>0</v>
      </c>
      <c r="X180" s="12">
        <f t="shared" si="54"/>
        <v>0</v>
      </c>
      <c r="Y180" s="12">
        <f t="shared" si="55"/>
        <v>0</v>
      </c>
    </row>
    <row r="181" spans="21:25" ht="12.75">
      <c r="U181" s="4">
        <f>IF($R$4&lt;&gt;$C$17,"",IF($D$49="","",$C$4))</f>
        <v>0</v>
      </c>
      <c r="V181" s="6">
        <f>IF($R$4&lt;&gt;$C$17,"",IF($D$49="","",$D$49))</f>
        <v>44898</v>
      </c>
      <c r="W181" s="12">
        <f>IF($R$4&lt;&gt;$C$17,"",IF($V181="","",$E$49))</f>
        <v>0</v>
      </c>
      <c r="X181" s="12">
        <f t="shared" si="54"/>
        <v>0</v>
      </c>
      <c r="Y181" s="12">
        <f t="shared" si="55"/>
        <v>0</v>
      </c>
    </row>
    <row r="182" spans="21:25" ht="12.75">
      <c r="U182" s="4">
        <f>IF($R$4&lt;&gt;$C$17,"",IF($D$49="","",$C$4))</f>
        <v>0</v>
      </c>
      <c r="V182" s="6">
        <f>IF($R$4&lt;&gt;$C$17,"",IF($D$49="","",$D$49))</f>
        <v>44898</v>
      </c>
      <c r="W182" s="12">
        <f>IF($R$4&lt;&gt;$C$17,"",IF($V182="","",$E$49))</f>
        <v>0</v>
      </c>
      <c r="X182" s="12">
        <f t="shared" si="54"/>
        <v>0</v>
      </c>
      <c r="Y182" s="12">
        <f t="shared" si="55"/>
        <v>0</v>
      </c>
    </row>
    <row r="183" spans="21:25" ht="12.75">
      <c r="U183" s="4">
        <f>IF($R$4&lt;&gt;$C$17,"",IF($D$49="","",$C$4))</f>
        <v>0</v>
      </c>
      <c r="V183" s="6">
        <f>IF($R$4&lt;&gt;$C$17,"",IF($D$49="","",$D$49))</f>
        <v>44898</v>
      </c>
      <c r="W183" s="12">
        <f>IF($R$4&lt;&gt;$C$17,"",IF($V183="","",$E$49))</f>
        <v>0</v>
      </c>
      <c r="X183" s="12">
        <f t="shared" si="54"/>
        <v>0</v>
      </c>
      <c r="Y183" s="12">
        <f t="shared" si="55"/>
        <v>0</v>
      </c>
    </row>
    <row r="184" spans="21:25" ht="12.75">
      <c r="U184" s="4">
        <f>IF($R$4&lt;&gt;$C$17,"",IF($D$49="","",$C$4))</f>
        <v>0</v>
      </c>
      <c r="V184" s="6">
        <f>IF($R$4&lt;&gt;$C$17,"",IF($D$49="","",$D$49))</f>
        <v>44898</v>
      </c>
      <c r="W184" s="12">
        <f>IF($R$4&lt;&gt;$C$17,"",IF($V184="","",$E$49))</f>
        <v>0</v>
      </c>
      <c r="X184" s="12">
        <f t="shared" si="54"/>
        <v>0</v>
      </c>
      <c r="Y184" s="12">
        <f t="shared" si="55"/>
        <v>0</v>
      </c>
    </row>
    <row r="185" spans="21:25" ht="12.75">
      <c r="U185" s="4">
        <f>IF($D$50="","",$C$4)</f>
        <v>0</v>
      </c>
      <c r="V185" s="6">
        <f>IF($D$50="","",$D$50)</f>
        <v>44899</v>
      </c>
      <c r="W185" s="12">
        <f>IF($V185="","",$E$50)</f>
        <v>0</v>
      </c>
      <c r="X185" s="12">
        <f aca="true" t="shared" si="56" ref="X185:X190">IF($R$4=$C$17,$F$50,"")</f>
        <v>0</v>
      </c>
      <c r="Y185" s="12">
        <f aca="true" t="shared" si="57" ref="Y185:Y190">IF($R$4=$C$17,$G$50,"")</f>
        <v>0</v>
      </c>
    </row>
    <row r="186" spans="21:25" ht="12.75">
      <c r="U186" s="4">
        <f>IF($R$4&lt;&gt;$C$17,"",IF($D$50="","",$C$4))</f>
        <v>0</v>
      </c>
      <c r="V186" s="6">
        <f>IF($R$4&lt;&gt;$C$17,"",IF($D$50="","",$D$50))</f>
        <v>44899</v>
      </c>
      <c r="W186" s="12">
        <f>IF($R$4&lt;&gt;$C$17,"",IF($V186="","",$E$50))</f>
        <v>0</v>
      </c>
      <c r="X186" s="12">
        <f t="shared" si="56"/>
        <v>0</v>
      </c>
      <c r="Y186" s="12">
        <f t="shared" si="57"/>
        <v>0</v>
      </c>
    </row>
    <row r="187" spans="21:25" ht="12.75">
      <c r="U187" s="4">
        <f>IF($R$4&lt;&gt;$C$17,"",IF($D$50="","",$C$4))</f>
        <v>0</v>
      </c>
      <c r="V187" s="6">
        <f>IF($R$4&lt;&gt;$C$17,"",IF($D$50="","",$D$50))</f>
        <v>44899</v>
      </c>
      <c r="W187" s="12">
        <f>IF($R$4&lt;&gt;$C$17,"",IF($V187="","",$E$50))</f>
        <v>0</v>
      </c>
      <c r="X187" s="12">
        <f t="shared" si="56"/>
        <v>0</v>
      </c>
      <c r="Y187" s="12">
        <f t="shared" si="57"/>
        <v>0</v>
      </c>
    </row>
    <row r="188" spans="21:25" ht="12.75">
      <c r="U188" s="4">
        <f>IF($R$4&lt;&gt;$C$17,"",IF($D$50="","",$C$4))</f>
        <v>0</v>
      </c>
      <c r="V188" s="6">
        <f>IF($R$4&lt;&gt;$C$17,"",IF($D$50="","",$D$50))</f>
        <v>44899</v>
      </c>
      <c r="W188" s="12">
        <f>IF($R$4&lt;&gt;$C$17,"",IF($V188="","",$E$50))</f>
        <v>0</v>
      </c>
      <c r="X188" s="12">
        <f t="shared" si="56"/>
        <v>0</v>
      </c>
      <c r="Y188" s="12">
        <f t="shared" si="57"/>
        <v>0</v>
      </c>
    </row>
    <row r="189" spans="21:25" ht="12.75">
      <c r="U189" s="4">
        <f>IF($R$4&lt;&gt;$C$17,"",IF($D$50="","",$C$4))</f>
        <v>0</v>
      </c>
      <c r="V189" s="6">
        <f>IF($R$4&lt;&gt;$C$17,"",IF($D$50="","",$D$50))</f>
        <v>44899</v>
      </c>
      <c r="W189" s="12">
        <f>IF($R$4&lt;&gt;$C$17,"",IF($V189="","",$E$50))</f>
        <v>0</v>
      </c>
      <c r="X189" s="12">
        <f t="shared" si="56"/>
        <v>0</v>
      </c>
      <c r="Y189" s="12">
        <f t="shared" si="57"/>
        <v>0</v>
      </c>
    </row>
    <row r="190" spans="21:25" ht="12.75">
      <c r="U190" s="4">
        <f>IF($R$4&lt;&gt;$C$17,"",IF($D$50="","",$C$4))</f>
        <v>0</v>
      </c>
      <c r="V190" s="6">
        <f>IF($R$4&lt;&gt;$C$17,"",IF($D$50="","",$D$50))</f>
        <v>44899</v>
      </c>
      <c r="W190" s="12">
        <f>IF($R$4&lt;&gt;$C$17,"",IF($V190="","",$E$50))</f>
        <v>0</v>
      </c>
      <c r="X190" s="12">
        <f t="shared" si="56"/>
        <v>0</v>
      </c>
      <c r="Y190" s="12">
        <f t="shared" si="57"/>
        <v>0</v>
      </c>
    </row>
    <row r="191" spans="21:25" ht="12.75">
      <c r="U191" s="4">
        <f>IF($D$51="","",$C$4)</f>
        <v>0</v>
      </c>
      <c r="V191" s="6">
        <f>IF($D$51="","",$D$51)</f>
        <v>44905</v>
      </c>
      <c r="W191" s="12">
        <f>IF($V191="","",$E$51)</f>
        <v>0</v>
      </c>
      <c r="X191" s="12">
        <f aca="true" t="shared" si="58" ref="X191:X196">IF($R$4=$C$17,$F$51,"")</f>
        <v>0</v>
      </c>
      <c r="Y191" s="12">
        <f aca="true" t="shared" si="59" ref="Y191:Y196">IF($R$4=$C$17,$G$51,"")</f>
        <v>0</v>
      </c>
    </row>
    <row r="192" spans="21:25" ht="12.75">
      <c r="U192" s="4">
        <f>IF($R$4&lt;&gt;$C$17,"",IF($D$51="","",$C$4))</f>
        <v>0</v>
      </c>
      <c r="V192" s="6">
        <f>IF($R$4&lt;&gt;$C$17,"",IF($D$51="","",$D$51))</f>
        <v>44905</v>
      </c>
      <c r="W192" s="12">
        <f>IF($R$4&lt;&gt;$C$17,"",IF($V192="","",$E$51))</f>
        <v>0</v>
      </c>
      <c r="X192" s="12">
        <f t="shared" si="58"/>
        <v>0</v>
      </c>
      <c r="Y192" s="12">
        <f t="shared" si="59"/>
        <v>0</v>
      </c>
    </row>
    <row r="193" spans="21:25" ht="12.75">
      <c r="U193" s="4">
        <f>IF($R$4&lt;&gt;$C$17,"",IF($D$51="","",$C$4))</f>
        <v>0</v>
      </c>
      <c r="V193" s="6">
        <f>IF($R$4&lt;&gt;$C$17,"",IF($D$51="","",$D$51))</f>
        <v>44905</v>
      </c>
      <c r="W193" s="12">
        <f>IF($R$4&lt;&gt;$C$17,"",IF($V193="","",$E$51))</f>
        <v>0</v>
      </c>
      <c r="X193" s="12">
        <f t="shared" si="58"/>
        <v>0</v>
      </c>
      <c r="Y193" s="12">
        <f t="shared" si="59"/>
        <v>0</v>
      </c>
    </row>
    <row r="194" spans="21:25" ht="12.75">
      <c r="U194" s="4">
        <f>IF($R$4&lt;&gt;$C$17,"",IF($D$51="","",$C$4))</f>
        <v>0</v>
      </c>
      <c r="V194" s="6">
        <f>IF($R$4&lt;&gt;$C$17,"",IF($D$51="","",$D$51))</f>
        <v>44905</v>
      </c>
      <c r="W194" s="12">
        <f>IF($R$4&lt;&gt;$C$17,"",IF($V194="","",$E$51))</f>
        <v>0</v>
      </c>
      <c r="X194" s="12">
        <f t="shared" si="58"/>
        <v>0</v>
      </c>
      <c r="Y194" s="12">
        <f t="shared" si="59"/>
        <v>0</v>
      </c>
    </row>
    <row r="195" spans="21:25" ht="12.75">
      <c r="U195" s="4">
        <f>IF($R$4&lt;&gt;$C$17,"",IF($D$51="","",$C$4))</f>
        <v>0</v>
      </c>
      <c r="V195" s="6">
        <f>IF($R$4&lt;&gt;$C$17,"",IF($D$51="","",$D$51))</f>
        <v>44905</v>
      </c>
      <c r="W195" s="12">
        <f>IF($R$4&lt;&gt;$C$17,"",IF($V195="","",$E$51))</f>
        <v>0</v>
      </c>
      <c r="X195" s="12">
        <f t="shared" si="58"/>
        <v>0</v>
      </c>
      <c r="Y195" s="12">
        <f t="shared" si="59"/>
        <v>0</v>
      </c>
    </row>
    <row r="196" spans="21:25" ht="12.75">
      <c r="U196" s="4">
        <f>IF($R$4&lt;&gt;$C$17,"",IF($D$51="","",$C$4))</f>
        <v>0</v>
      </c>
      <c r="V196" s="6">
        <f>IF($R$4&lt;&gt;$C$17,"",IF($D$51="","",$D$51))</f>
        <v>44905</v>
      </c>
      <c r="W196" s="12">
        <f>IF($R$4&lt;&gt;$C$17,"",IF($V196="","",$E$51))</f>
        <v>0</v>
      </c>
      <c r="X196" s="12">
        <f t="shared" si="58"/>
        <v>0</v>
      </c>
      <c r="Y196" s="12">
        <f t="shared" si="59"/>
        <v>0</v>
      </c>
    </row>
    <row r="197" spans="21:25" ht="12.75">
      <c r="U197" s="4">
        <f>IF($D$52="","",$C$4)</f>
        <v>0</v>
      </c>
      <c r="V197" s="6">
        <f>IF($D$52="","",$D$52)</f>
        <v>44906</v>
      </c>
      <c r="W197" s="12">
        <f>IF($V197="","",$E$52)</f>
        <v>0</v>
      </c>
      <c r="X197" s="12">
        <f aca="true" t="shared" si="60" ref="X197:X202">IF($R$4=$C$17,$F$52,"")</f>
        <v>0</v>
      </c>
      <c r="Y197" s="12">
        <f aca="true" t="shared" si="61" ref="Y197:Y202">IF($R$4=$C$17,$G$52,"")</f>
        <v>0</v>
      </c>
    </row>
    <row r="198" spans="21:25" ht="12.75">
      <c r="U198" s="4">
        <f>IF($R$4&lt;&gt;$C$17,"",IF($D$52="","",$C$4))</f>
        <v>0</v>
      </c>
      <c r="V198" s="6">
        <f>IF($R$4&lt;&gt;$C$17,"",IF($D$52="","",$D$52))</f>
        <v>44906</v>
      </c>
      <c r="W198" s="12">
        <f>IF($R$4&lt;&gt;$C$17,"",IF($V198="","",$E$52))</f>
        <v>0</v>
      </c>
      <c r="X198" s="12">
        <f t="shared" si="60"/>
        <v>0</v>
      </c>
      <c r="Y198" s="12">
        <f t="shared" si="61"/>
        <v>0</v>
      </c>
    </row>
    <row r="199" spans="21:25" ht="12.75">
      <c r="U199" s="4">
        <f>IF($R$4&lt;&gt;$C$17,"",IF($D$52="","",$C$4))</f>
        <v>0</v>
      </c>
      <c r="V199" s="6">
        <f>IF($R$4&lt;&gt;$C$17,"",IF($D$52="","",$D$52))</f>
        <v>44906</v>
      </c>
      <c r="W199" s="12">
        <f>IF($R$4&lt;&gt;$C$17,"",IF($V199="","",$E$52))</f>
        <v>0</v>
      </c>
      <c r="X199" s="12">
        <f t="shared" si="60"/>
        <v>0</v>
      </c>
      <c r="Y199" s="12">
        <f t="shared" si="61"/>
        <v>0</v>
      </c>
    </row>
    <row r="200" spans="21:25" ht="12.75">
      <c r="U200" s="4">
        <f>IF($R$4&lt;&gt;$C$17,"",IF($D$52="","",$C$4))</f>
        <v>0</v>
      </c>
      <c r="V200" s="6">
        <f>IF($R$4&lt;&gt;$C$17,"",IF($D$52="","",$D$52))</f>
        <v>44906</v>
      </c>
      <c r="W200" s="12">
        <f>IF($R$4&lt;&gt;$C$17,"",IF($V200="","",$E$52))</f>
        <v>0</v>
      </c>
      <c r="X200" s="12">
        <f t="shared" si="60"/>
        <v>0</v>
      </c>
      <c r="Y200" s="12">
        <f t="shared" si="61"/>
        <v>0</v>
      </c>
    </row>
    <row r="201" spans="21:25" ht="12.75">
      <c r="U201" s="4">
        <f>IF($R$4&lt;&gt;$C$17,"",IF($D$52="","",$C$4))</f>
        <v>0</v>
      </c>
      <c r="V201" s="6">
        <f>IF($R$4&lt;&gt;$C$17,"",IF($D$52="","",$D$52))</f>
        <v>44906</v>
      </c>
      <c r="W201" s="12">
        <f>IF($R$4&lt;&gt;$C$17,"",IF($V201="","",$E$52))</f>
        <v>0</v>
      </c>
      <c r="X201" s="12">
        <f t="shared" si="60"/>
        <v>0</v>
      </c>
      <c r="Y201" s="12">
        <f t="shared" si="61"/>
        <v>0</v>
      </c>
    </row>
    <row r="202" spans="21:25" ht="12.75">
      <c r="U202" s="4">
        <f>IF($R$4&lt;&gt;$C$17,"",IF($D$52="","",$C$4))</f>
        <v>0</v>
      </c>
      <c r="V202" s="6">
        <f>IF($R$4&lt;&gt;$C$17,"",IF($D$52="","",$D$52))</f>
        <v>44906</v>
      </c>
      <c r="W202" s="12">
        <f>IF($R$4&lt;&gt;$C$17,"",IF($V202="","",$E$52))</f>
        <v>0</v>
      </c>
      <c r="X202" s="12">
        <f t="shared" si="60"/>
        <v>0</v>
      </c>
      <c r="Y202" s="12">
        <f t="shared" si="61"/>
        <v>0</v>
      </c>
    </row>
    <row r="203" spans="21:25" ht="12.75">
      <c r="U203" s="4">
        <f>IF($D$53="","",$C$4)</f>
        <v>0</v>
      </c>
      <c r="V203" s="6">
        <f>IF($D$53="","",$D$53)</f>
        <v>44912</v>
      </c>
      <c r="W203" s="12">
        <f>IF($V203="","",$E$53)</f>
        <v>0</v>
      </c>
      <c r="X203" s="12">
        <f aca="true" t="shared" si="62" ref="X203:X208">IF($R$4=$C$17,$F$53,"")</f>
        <v>0</v>
      </c>
      <c r="Y203" s="12">
        <f aca="true" t="shared" si="63" ref="Y203:Y208">IF($R$4=$C$17,$G$53,"")</f>
        <v>0</v>
      </c>
    </row>
    <row r="204" spans="21:25" ht="12.75">
      <c r="U204" s="4">
        <f>IF($R$4&lt;&gt;$C$17,"",IF($D$53="","",$C$4))</f>
        <v>0</v>
      </c>
      <c r="V204" s="6">
        <f>IF($R$4&lt;&gt;$C$17,"",IF($D$53="","",$D$53))</f>
        <v>44912</v>
      </c>
      <c r="W204" s="12">
        <f>IF($R$4&lt;&gt;$C$17,"",IF($V204="","",$E$53))</f>
        <v>0</v>
      </c>
      <c r="X204" s="12">
        <f t="shared" si="62"/>
        <v>0</v>
      </c>
      <c r="Y204" s="12">
        <f t="shared" si="63"/>
        <v>0</v>
      </c>
    </row>
    <row r="205" spans="21:25" ht="12.75">
      <c r="U205" s="4">
        <f>IF($R$4&lt;&gt;$C$17,"",IF($D$53="","",$C$4))</f>
        <v>0</v>
      </c>
      <c r="V205" s="6">
        <f>IF($R$4&lt;&gt;$C$17,"",IF($D$53="","",$D$53))</f>
        <v>44912</v>
      </c>
      <c r="W205" s="12">
        <f>IF($R$4&lt;&gt;$C$17,"",IF($V205="","",$E$53))</f>
        <v>0</v>
      </c>
      <c r="X205" s="12">
        <f t="shared" si="62"/>
        <v>0</v>
      </c>
      <c r="Y205" s="12">
        <f t="shared" si="63"/>
        <v>0</v>
      </c>
    </row>
    <row r="206" spans="21:25" ht="12.75">
      <c r="U206" s="4">
        <f>IF($R$4&lt;&gt;$C$17,"",IF($D$53="","",$C$4))</f>
        <v>0</v>
      </c>
      <c r="V206" s="6">
        <f>IF($R$4&lt;&gt;$C$17,"",IF($D$53="","",$D$53))</f>
        <v>44912</v>
      </c>
      <c r="W206" s="12">
        <f>IF($R$4&lt;&gt;$C$17,"",IF($V206="","",$E$53))</f>
        <v>0</v>
      </c>
      <c r="X206" s="12">
        <f t="shared" si="62"/>
        <v>0</v>
      </c>
      <c r="Y206" s="12">
        <f t="shared" si="63"/>
        <v>0</v>
      </c>
    </row>
    <row r="207" spans="21:25" ht="12.75">
      <c r="U207" s="4">
        <f>IF($R$4&lt;&gt;$C$17,"",IF($D$53="","",$C$4))</f>
        <v>0</v>
      </c>
      <c r="V207" s="6">
        <f>IF($R$4&lt;&gt;$C$17,"",IF($D$53="","",$D$53))</f>
        <v>44912</v>
      </c>
      <c r="W207" s="12">
        <f>IF($R$4&lt;&gt;$C$17,"",IF($V207="","",$E$53))</f>
        <v>0</v>
      </c>
      <c r="X207" s="12">
        <f t="shared" si="62"/>
        <v>0</v>
      </c>
      <c r="Y207" s="12">
        <f t="shared" si="63"/>
        <v>0</v>
      </c>
    </row>
    <row r="208" spans="21:25" ht="12.75">
      <c r="U208" s="4">
        <f>IF($R$4&lt;&gt;$C$17,"",IF($D$53="","",$C$4))</f>
        <v>0</v>
      </c>
      <c r="V208" s="6">
        <f>IF($R$4&lt;&gt;$C$17,"",IF($D$53="","",$D$53))</f>
        <v>44912</v>
      </c>
      <c r="W208" s="12">
        <f>IF($R$4&lt;&gt;$C$17,"",IF($V208="","",$E$53))</f>
        <v>0</v>
      </c>
      <c r="X208" s="12">
        <f t="shared" si="62"/>
        <v>0</v>
      </c>
      <c r="Y208" s="12">
        <f t="shared" si="63"/>
        <v>0</v>
      </c>
    </row>
    <row r="209" spans="21:25" ht="12.75">
      <c r="U209" s="4">
        <f>IF($D$54="","",$C$4)</f>
        <v>0</v>
      </c>
      <c r="V209" s="6">
        <f>IF($D$54="","",$D$54)</f>
        <v>44913</v>
      </c>
      <c r="W209" s="12">
        <f>IF($V209="","",$E$54)</f>
        <v>0</v>
      </c>
      <c r="X209" s="12">
        <f aca="true" t="shared" si="64" ref="X209:X214">IF($R$4=$C$17,$F$54,"")</f>
        <v>0</v>
      </c>
      <c r="Y209" s="12">
        <f aca="true" t="shared" si="65" ref="Y209:Y214">IF($R$4=$C$17,$G$54,"")</f>
        <v>0</v>
      </c>
    </row>
    <row r="210" spans="21:25" ht="12.75">
      <c r="U210" s="4">
        <f>IF($R$4&lt;&gt;$C$17,"",IF($D$54="","",$C$4))</f>
        <v>0</v>
      </c>
      <c r="V210" s="6">
        <f>IF($R$4&lt;&gt;$C$17,"",IF($D$54="","",$D$54))</f>
        <v>44913</v>
      </c>
      <c r="W210" s="12">
        <f>IF($R$4&lt;&gt;$C$17,"",IF($V210="","",$E$54))</f>
        <v>0</v>
      </c>
      <c r="X210" s="12">
        <f t="shared" si="64"/>
        <v>0</v>
      </c>
      <c r="Y210" s="12">
        <f t="shared" si="65"/>
        <v>0</v>
      </c>
    </row>
    <row r="211" spans="21:25" ht="12.75">
      <c r="U211" s="4">
        <f>IF($R$4&lt;&gt;$C$17,"",IF($D$54="","",$C$4))</f>
        <v>0</v>
      </c>
      <c r="V211" s="6">
        <f>IF($R$4&lt;&gt;$C$17,"",IF($D$54="","",$D$54))</f>
        <v>44913</v>
      </c>
      <c r="W211" s="12">
        <f>IF($R$4&lt;&gt;$C$17,"",IF($V211="","",$E$54))</f>
        <v>0</v>
      </c>
      <c r="X211" s="12">
        <f t="shared" si="64"/>
        <v>0</v>
      </c>
      <c r="Y211" s="12">
        <f t="shared" si="65"/>
        <v>0</v>
      </c>
    </row>
    <row r="212" spans="21:25" ht="12.75">
      <c r="U212" s="4">
        <f>IF($R$4&lt;&gt;$C$17,"",IF($D$54="","",$C$4))</f>
        <v>0</v>
      </c>
      <c r="V212" s="6">
        <f>IF($R$4&lt;&gt;$C$17,"",IF($D$54="","",$D$54))</f>
        <v>44913</v>
      </c>
      <c r="W212" s="12">
        <f>IF($R$4&lt;&gt;$C$17,"",IF($V212="","",$E$54))</f>
        <v>0</v>
      </c>
      <c r="X212" s="12">
        <f t="shared" si="64"/>
        <v>0</v>
      </c>
      <c r="Y212" s="12">
        <f t="shared" si="65"/>
        <v>0</v>
      </c>
    </row>
    <row r="213" spans="21:25" ht="12.75">
      <c r="U213" s="4">
        <f>IF($R$4&lt;&gt;$C$17,"",IF($D$54="","",$C$4))</f>
        <v>0</v>
      </c>
      <c r="V213" s="6">
        <f>IF($R$4&lt;&gt;$C$17,"",IF($D$54="","",$D$54))</f>
        <v>44913</v>
      </c>
      <c r="W213" s="12">
        <f>IF($R$4&lt;&gt;$C$17,"",IF($V213="","",$E$54))</f>
        <v>0</v>
      </c>
      <c r="X213" s="12">
        <f t="shared" si="64"/>
        <v>0</v>
      </c>
      <c r="Y213" s="12">
        <f t="shared" si="65"/>
        <v>0</v>
      </c>
    </row>
    <row r="214" spans="21:25" ht="12.75">
      <c r="U214" s="4">
        <f>IF($R$4&lt;&gt;$C$17,"",IF($D$54="","",$C$4))</f>
        <v>0</v>
      </c>
      <c r="V214" s="6">
        <f>IF($R$4&lt;&gt;$C$17,"",IF($D$54="","",$D$54))</f>
        <v>44913</v>
      </c>
      <c r="W214" s="12">
        <f>IF($R$4&lt;&gt;$C$17,"",IF($V214="","",$E$54))</f>
        <v>0</v>
      </c>
      <c r="X214" s="12">
        <f t="shared" si="64"/>
        <v>0</v>
      </c>
      <c r="Y214" s="12">
        <f t="shared" si="65"/>
        <v>0</v>
      </c>
    </row>
    <row r="215" spans="21:25" ht="12.75">
      <c r="U215" s="4">
        <f>IF($D$55="","",$C$4)</f>
        <v>0</v>
      </c>
      <c r="V215" s="6">
        <f>IF($D$55="","",$D$55)</f>
        <v>44919</v>
      </c>
      <c r="W215" s="12" t="str">
        <f>IF($V215="","",$E$55)</f>
        <v>Weihnachten / Silvester</v>
      </c>
      <c r="X215" s="12">
        <f aca="true" t="shared" si="66" ref="X215:X220">IF($R$4=$C$17,$F$55,"")</f>
        <v>0</v>
      </c>
      <c r="Y215" s="12">
        <f aca="true" t="shared" si="67" ref="Y215:Y220">IF($R$4=$C$17,$G$55,"")</f>
        <v>0</v>
      </c>
    </row>
    <row r="216" spans="21:25" ht="12.75">
      <c r="U216" s="4">
        <f>IF($R$4&lt;&gt;$C$17,"",IF($D$55="","",$C$4))</f>
        <v>0</v>
      </c>
      <c r="V216" s="6">
        <f>IF($R$4&lt;&gt;$C$17,"",IF($D$55="","",$D$55))</f>
        <v>44919</v>
      </c>
      <c r="W216" s="12" t="str">
        <f>IF($R$4&lt;&gt;$C$17,"",IF($V216="","",$E$55))</f>
        <v>Weihnachten / Silvester</v>
      </c>
      <c r="X216" s="12">
        <f t="shared" si="66"/>
        <v>0</v>
      </c>
      <c r="Y216" s="12">
        <f t="shared" si="67"/>
        <v>0</v>
      </c>
    </row>
    <row r="217" spans="21:25" ht="12.75">
      <c r="U217" s="4">
        <f>IF($R$4&lt;&gt;$C$17,"",IF($D$55="","",$C$4))</f>
        <v>0</v>
      </c>
      <c r="V217" s="6">
        <f>IF($R$4&lt;&gt;$C$17,"",IF($D$55="","",$D$55))</f>
        <v>44919</v>
      </c>
      <c r="W217" s="12" t="str">
        <f>IF($R$4&lt;&gt;$C$17,"",IF($V217="","",$E$55))</f>
        <v>Weihnachten / Silvester</v>
      </c>
      <c r="X217" s="12">
        <f t="shared" si="66"/>
        <v>0</v>
      </c>
      <c r="Y217" s="12">
        <f t="shared" si="67"/>
        <v>0</v>
      </c>
    </row>
    <row r="218" spans="21:25" ht="12.75">
      <c r="U218" s="4">
        <f>IF($R$4&lt;&gt;$C$17,"",IF($D$55="","",$C$4))</f>
        <v>0</v>
      </c>
      <c r="V218" s="6">
        <f>IF($R$4&lt;&gt;$C$17,"",IF($D$55="","",$D$55))</f>
        <v>44919</v>
      </c>
      <c r="W218" s="12" t="str">
        <f>IF($R$4&lt;&gt;$C$17,"",IF($V218="","",$E$55))</f>
        <v>Weihnachten / Silvester</v>
      </c>
      <c r="X218" s="12">
        <f t="shared" si="66"/>
        <v>0</v>
      </c>
      <c r="Y218" s="12">
        <f t="shared" si="67"/>
        <v>0</v>
      </c>
    </row>
    <row r="219" spans="21:25" ht="12.75">
      <c r="U219" s="4">
        <f>IF($R$4&lt;&gt;$C$17,"",IF($D$55="","",$C$4))</f>
        <v>0</v>
      </c>
      <c r="V219" s="6">
        <f>IF($R$4&lt;&gt;$C$17,"",IF($D$55="","",$D$55))</f>
        <v>44919</v>
      </c>
      <c r="W219" s="12" t="str">
        <f>IF($R$4&lt;&gt;$C$17,"",IF($V219="","",$E$55))</f>
        <v>Weihnachten / Silvester</v>
      </c>
      <c r="X219" s="12">
        <f t="shared" si="66"/>
        <v>0</v>
      </c>
      <c r="Y219" s="12">
        <f t="shared" si="67"/>
        <v>0</v>
      </c>
    </row>
    <row r="220" spans="21:25" ht="12.75">
      <c r="U220" s="4">
        <f>IF($R$4&lt;&gt;$C$17,"",IF($D$55="","",$C$4))</f>
        <v>0</v>
      </c>
      <c r="V220" s="6">
        <f>IF($R$4&lt;&gt;$C$17,"",IF($D$55="","",$D$55))</f>
        <v>44919</v>
      </c>
      <c r="W220" s="12" t="str">
        <f>IF($R$4&lt;&gt;$C$17,"",IF($V220="","",$E$55))</f>
        <v>Weihnachten / Silvester</v>
      </c>
      <c r="X220" s="12">
        <f t="shared" si="66"/>
        <v>0</v>
      </c>
      <c r="Y220" s="12">
        <f t="shared" si="67"/>
        <v>0</v>
      </c>
    </row>
    <row r="221" spans="21:25" ht="12.75">
      <c r="U221" s="4">
        <f>IF($D$56="","",$C$4)</f>
        <v>0</v>
      </c>
      <c r="V221" s="6">
        <f>IF($D$56="","",$D$56)</f>
        <v>44920</v>
      </c>
      <c r="W221" s="12" t="str">
        <f>IF($V221="","",$E$56)</f>
        <v>Weihnachten / Silvester</v>
      </c>
      <c r="X221" s="12">
        <f aca="true" t="shared" si="68" ref="X221:X226">IF($R$4=$C$17,$F$56,"")</f>
        <v>0</v>
      </c>
      <c r="Y221" s="12">
        <f aca="true" t="shared" si="69" ref="Y221:Y226">IF($R$4=$C$17,$G$56,"")</f>
        <v>0</v>
      </c>
    </row>
    <row r="222" spans="21:25" ht="12.75">
      <c r="U222" s="4">
        <f>IF($R$4&lt;&gt;$C$17,"",IF($D$56="","",$C$4))</f>
        <v>0</v>
      </c>
      <c r="V222" s="6">
        <f>IF($R$4&lt;&gt;$C$17,"",IF($D$56="","",$D$56))</f>
        <v>44920</v>
      </c>
      <c r="W222" s="12" t="str">
        <f>IF($R$4&lt;&gt;$C$17,"",IF($V222="","",$E$56))</f>
        <v>Weihnachten / Silvester</v>
      </c>
      <c r="X222" s="12">
        <f t="shared" si="68"/>
        <v>0</v>
      </c>
      <c r="Y222" s="12">
        <f t="shared" si="69"/>
        <v>0</v>
      </c>
    </row>
    <row r="223" spans="21:25" ht="12.75">
      <c r="U223" s="4">
        <f>IF($R$4&lt;&gt;$C$17,"",IF($D$56="","",$C$4))</f>
        <v>0</v>
      </c>
      <c r="V223" s="6">
        <f>IF($R$4&lt;&gt;$C$17,"",IF($D$56="","",$D$56))</f>
        <v>44920</v>
      </c>
      <c r="W223" s="12" t="str">
        <f>IF($R$4&lt;&gt;$C$17,"",IF($V223="","",$E$56))</f>
        <v>Weihnachten / Silvester</v>
      </c>
      <c r="X223" s="12">
        <f t="shared" si="68"/>
        <v>0</v>
      </c>
      <c r="Y223" s="12">
        <f t="shared" si="69"/>
        <v>0</v>
      </c>
    </row>
    <row r="224" spans="21:25" ht="12.75">
      <c r="U224" s="4">
        <f>IF($R$4&lt;&gt;$C$17,"",IF($D$56="","",$C$4))</f>
        <v>0</v>
      </c>
      <c r="V224" s="6">
        <f>IF($R$4&lt;&gt;$C$17,"",IF($D$56="","",$D$56))</f>
        <v>44920</v>
      </c>
      <c r="W224" s="12" t="str">
        <f>IF($R$4&lt;&gt;$C$17,"",IF($V224="","",$E$56))</f>
        <v>Weihnachten / Silvester</v>
      </c>
      <c r="X224" s="12">
        <f t="shared" si="68"/>
        <v>0</v>
      </c>
      <c r="Y224" s="12">
        <f t="shared" si="69"/>
        <v>0</v>
      </c>
    </row>
    <row r="225" spans="21:25" ht="12.75">
      <c r="U225" s="4">
        <f>IF($R$4&lt;&gt;$C$17,"",IF($D$56="","",$C$4))</f>
        <v>0</v>
      </c>
      <c r="V225" s="6">
        <f>IF($R$4&lt;&gt;$C$17,"",IF($D$56="","",$D$56))</f>
        <v>44920</v>
      </c>
      <c r="W225" s="12" t="str">
        <f>IF($R$4&lt;&gt;$C$17,"",IF($V225="","",$E$56))</f>
        <v>Weihnachten / Silvester</v>
      </c>
      <c r="X225" s="12">
        <f t="shared" si="68"/>
        <v>0</v>
      </c>
      <c r="Y225" s="12">
        <f t="shared" si="69"/>
        <v>0</v>
      </c>
    </row>
    <row r="226" spans="21:25" ht="12.75">
      <c r="U226" s="4">
        <f>IF($R$4&lt;&gt;$C$17,"",IF($D$56="","",$C$4))</f>
        <v>0</v>
      </c>
      <c r="V226" s="6">
        <f>IF($R$4&lt;&gt;$C$17,"",IF($D$56="","",$D$56))</f>
        <v>44920</v>
      </c>
      <c r="W226" s="12" t="str">
        <f>IF($R$4&lt;&gt;$C$17,"",IF($V226="","",$E$56))</f>
        <v>Weihnachten / Silvester</v>
      </c>
      <c r="X226" s="12">
        <f t="shared" si="68"/>
        <v>0</v>
      </c>
      <c r="Y226" s="12">
        <f t="shared" si="69"/>
        <v>0</v>
      </c>
    </row>
    <row r="227" spans="21:25" ht="12.75">
      <c r="U227" s="4">
        <f>IF($D$57="","",$C$4)</f>
        <v>0</v>
      </c>
      <c r="V227" s="6">
        <f>IF($D$57="","",$D$57)</f>
        <v>44926</v>
      </c>
      <c r="W227" s="12" t="str">
        <f>IF($V227="","",$E$57)</f>
        <v>Silvester</v>
      </c>
      <c r="X227" s="12">
        <f aca="true" t="shared" si="70" ref="X227:X232">IF($R$4=$C$17,$F$57,"")</f>
        <v>0</v>
      </c>
      <c r="Y227" s="12">
        <f aca="true" t="shared" si="71" ref="Y227:Y232">IF($R$4=$C$17,$G$57,"")</f>
        <v>0</v>
      </c>
    </row>
    <row r="228" spans="21:25" ht="12.75">
      <c r="U228" s="4">
        <f>IF($R$4&lt;&gt;$C$17,"",IF($D$57="","",$C$4))</f>
        <v>0</v>
      </c>
      <c r="V228" s="6">
        <f>IF($R$4&lt;&gt;$C$17,"",IF($D$57="","",$D$57))</f>
        <v>44926</v>
      </c>
      <c r="W228" s="12" t="str">
        <f>IF($R$4&lt;&gt;$C$17,"",IF($V228="","",$E$57))</f>
        <v>Silvester</v>
      </c>
      <c r="X228" s="12">
        <f t="shared" si="70"/>
        <v>0</v>
      </c>
      <c r="Y228" s="12">
        <f t="shared" si="71"/>
        <v>0</v>
      </c>
    </row>
    <row r="229" spans="21:25" ht="12.75">
      <c r="U229" s="4">
        <f>IF($R$4&lt;&gt;$C$17,"",IF($D$57="","",$C$4))</f>
        <v>0</v>
      </c>
      <c r="V229" s="6">
        <f>IF($R$4&lt;&gt;$C$17,"",IF($D$57="","",$D$57))</f>
        <v>44926</v>
      </c>
      <c r="W229" s="12" t="str">
        <f>IF($R$4&lt;&gt;$C$17,"",IF($V229="","",$E$57))</f>
        <v>Silvester</v>
      </c>
      <c r="X229" s="12">
        <f t="shared" si="70"/>
        <v>0</v>
      </c>
      <c r="Y229" s="12">
        <f t="shared" si="71"/>
        <v>0</v>
      </c>
    </row>
    <row r="230" spans="21:25" ht="12.75">
      <c r="U230" s="4">
        <f>IF($R$4&lt;&gt;$C$17,"",IF($D$57="","",$C$4))</f>
        <v>0</v>
      </c>
      <c r="V230" s="6">
        <f>IF($R$4&lt;&gt;$C$17,"",IF($D$57="","",$D$57))</f>
        <v>44926</v>
      </c>
      <c r="W230" s="12" t="str">
        <f>IF($R$4&lt;&gt;$C$17,"",IF($V230="","",$E$57))</f>
        <v>Silvester</v>
      </c>
      <c r="X230" s="12">
        <f t="shared" si="70"/>
        <v>0</v>
      </c>
      <c r="Y230" s="12">
        <f t="shared" si="71"/>
        <v>0</v>
      </c>
    </row>
    <row r="231" spans="21:25" ht="12.75">
      <c r="U231" s="4">
        <f>IF($R$4&lt;&gt;$C$17,"",IF($D$57="","",$C$4))</f>
        <v>0</v>
      </c>
      <c r="V231" s="6">
        <f>IF($R$4&lt;&gt;$C$17,"",IF($D$57="","",$D$57))</f>
        <v>44926</v>
      </c>
      <c r="W231" s="12" t="str">
        <f>IF($R$4&lt;&gt;$C$17,"",IF($V231="","",$E$57))</f>
        <v>Silvester</v>
      </c>
      <c r="X231" s="12">
        <f t="shared" si="70"/>
        <v>0</v>
      </c>
      <c r="Y231" s="12">
        <f t="shared" si="71"/>
        <v>0</v>
      </c>
    </row>
    <row r="232" spans="21:25" ht="12.75">
      <c r="U232" s="4">
        <f>IF($R$4&lt;&gt;$C$17,"",IF($D$57="","",$C$4))</f>
        <v>0</v>
      </c>
      <c r="V232" s="6">
        <f>IF($R$4&lt;&gt;$C$17,"",IF($D$57="","",$D$57))</f>
        <v>44926</v>
      </c>
      <c r="W232" s="12" t="str">
        <f>IF($R$4&lt;&gt;$C$17,"",IF($V232="","",$E$57))</f>
        <v>Silvester</v>
      </c>
      <c r="X232" s="12">
        <f t="shared" si="70"/>
        <v>0</v>
      </c>
      <c r="Y232" s="12">
        <f t="shared" si="71"/>
        <v>0</v>
      </c>
    </row>
    <row r="233" spans="21:25" ht="12.75">
      <c r="U233" s="4">
        <f>IF($D$58="","",$C$4)</f>
        <v>0</v>
      </c>
      <c r="V233" s="6">
        <f>IF($D$58="","",$D$58)</f>
        <v>44927</v>
      </c>
      <c r="W233" s="12" t="str">
        <f>IF($V233="","",$E$58)</f>
        <v>Silvester</v>
      </c>
      <c r="X233" s="12">
        <f aca="true" t="shared" si="72" ref="X233:X238">IF($R$4=$C$17,$F$58,"")</f>
        <v>0</v>
      </c>
      <c r="Y233" s="12">
        <f aca="true" t="shared" si="73" ref="Y233:Y238">IF($R$4=$C$17,$G$58,"")</f>
        <v>0</v>
      </c>
    </row>
    <row r="234" spans="21:25" ht="12.75">
      <c r="U234" s="4">
        <f>IF($R$4&lt;&gt;$C$17,"",IF($D$58="","",$C$4))</f>
        <v>0</v>
      </c>
      <c r="V234" s="6">
        <f>IF($R$4&lt;&gt;$C$17,"",IF($D$58="","",$D$58))</f>
        <v>44927</v>
      </c>
      <c r="W234" s="12" t="str">
        <f>IF($R$4&lt;&gt;$C$17,"",IF($V234="","",$E$58))</f>
        <v>Silvester</v>
      </c>
      <c r="X234" s="12">
        <f t="shared" si="72"/>
        <v>0</v>
      </c>
      <c r="Y234" s="12">
        <f t="shared" si="73"/>
        <v>0</v>
      </c>
    </row>
    <row r="235" spans="21:25" ht="12.75">
      <c r="U235" s="4">
        <f>IF($R$4&lt;&gt;$C$17,"",IF($D$58="","",$C$4))</f>
        <v>0</v>
      </c>
      <c r="V235" s="6">
        <f>IF($R$4&lt;&gt;$C$17,"",IF($D$58="","",$D$58))</f>
        <v>44927</v>
      </c>
      <c r="W235" s="12" t="str">
        <f>IF($R$4&lt;&gt;$C$17,"",IF($V235="","",$E$58))</f>
        <v>Silvester</v>
      </c>
      <c r="X235" s="12">
        <f t="shared" si="72"/>
        <v>0</v>
      </c>
      <c r="Y235" s="12">
        <f t="shared" si="73"/>
        <v>0</v>
      </c>
    </row>
    <row r="236" spans="21:25" ht="12.75">
      <c r="U236" s="4">
        <f>IF($R$4&lt;&gt;$C$17,"",IF($D$58="","",$C$4))</f>
        <v>0</v>
      </c>
      <c r="V236" s="6">
        <f>IF($R$4&lt;&gt;$C$17,"",IF($D$58="","",$D$58))</f>
        <v>44927</v>
      </c>
      <c r="W236" s="12" t="str">
        <f>IF($R$4&lt;&gt;$C$17,"",IF($V236="","",$E$58))</f>
        <v>Silvester</v>
      </c>
      <c r="X236" s="12">
        <f t="shared" si="72"/>
        <v>0</v>
      </c>
      <c r="Y236" s="12">
        <f t="shared" si="73"/>
        <v>0</v>
      </c>
    </row>
    <row r="237" spans="21:25" ht="12.75">
      <c r="U237" s="4">
        <f>IF($R$4&lt;&gt;$C$17,"",IF($D$58="","",$C$4))</f>
        <v>0</v>
      </c>
      <c r="V237" s="6">
        <f>IF($R$4&lt;&gt;$C$17,"",IF($D$58="","",$D$58))</f>
        <v>44927</v>
      </c>
      <c r="W237" s="12" t="str">
        <f>IF($R$4&lt;&gt;$C$17,"",IF($V237="","",$E$58))</f>
        <v>Silvester</v>
      </c>
      <c r="X237" s="12">
        <f t="shared" si="72"/>
        <v>0</v>
      </c>
      <c r="Y237" s="12">
        <f t="shared" si="73"/>
        <v>0</v>
      </c>
    </row>
    <row r="238" spans="21:25" ht="12.75">
      <c r="U238" s="4">
        <f>IF($R$4&lt;&gt;$C$17,"",IF($D$58="","",$C$4))</f>
        <v>0</v>
      </c>
      <c r="V238" s="6">
        <f>IF($R$4&lt;&gt;$C$17,"",IF($D$58="","",$D$58))</f>
        <v>44927</v>
      </c>
      <c r="W238" s="12" t="str">
        <f>IF($R$4&lt;&gt;$C$17,"",IF($V238="","",$E$58))</f>
        <v>Silvester</v>
      </c>
      <c r="X238" s="12">
        <f t="shared" si="72"/>
        <v>0</v>
      </c>
      <c r="Y238" s="12">
        <f t="shared" si="73"/>
        <v>0</v>
      </c>
    </row>
    <row r="239" spans="21:25" ht="12.75">
      <c r="U239" s="4">
        <f>IF($D$59="","",$C$4)</f>
        <v>0</v>
      </c>
      <c r="V239" s="6">
        <f>IF($D$59="","",$D$59)</f>
        <v>44933</v>
      </c>
      <c r="W239" s="12">
        <f>IF($V239="","",$E$59)</f>
        <v>0</v>
      </c>
      <c r="X239" s="12">
        <f aca="true" t="shared" si="74" ref="X239:X244">IF($R$4=$C$17,$F$59,"")</f>
        <v>0</v>
      </c>
      <c r="Y239" s="12">
        <f aca="true" t="shared" si="75" ref="Y239:Y244">IF($R$4=$C$17,$G$59,"")</f>
        <v>0</v>
      </c>
    </row>
    <row r="240" spans="21:25" ht="12.75">
      <c r="U240" s="4">
        <f>IF($R$4&lt;&gt;$C$17,"",IF($D$59="","",$C$4))</f>
        <v>0</v>
      </c>
      <c r="V240" s="6">
        <f>IF($R$4&lt;&gt;$C$17,"",IF($D$59="","",$D$59))</f>
        <v>44933</v>
      </c>
      <c r="W240" s="12">
        <f>IF($R$4&lt;&gt;$C$17,"",IF($V240="","",$E$59))</f>
        <v>0</v>
      </c>
      <c r="X240" s="12">
        <f t="shared" si="74"/>
        <v>0</v>
      </c>
      <c r="Y240" s="12">
        <f t="shared" si="75"/>
        <v>0</v>
      </c>
    </row>
    <row r="241" spans="21:25" ht="12.75">
      <c r="U241" s="4">
        <f>IF($R$4&lt;&gt;$C$17,"",IF($D$59="","",$C$4))</f>
        <v>0</v>
      </c>
      <c r="V241" s="6">
        <f>IF($R$4&lt;&gt;$C$17,"",IF($D$59="","",$D$59))</f>
        <v>44933</v>
      </c>
      <c r="W241" s="12">
        <f>IF($R$4&lt;&gt;$C$17,"",IF($V241="","",$E$59))</f>
        <v>0</v>
      </c>
      <c r="X241" s="12">
        <f t="shared" si="74"/>
        <v>0</v>
      </c>
      <c r="Y241" s="12">
        <f t="shared" si="75"/>
        <v>0</v>
      </c>
    </row>
    <row r="242" spans="21:25" ht="12.75">
      <c r="U242" s="4">
        <f>IF($R$4&lt;&gt;$C$17,"",IF($D$59="","",$C$4))</f>
        <v>0</v>
      </c>
      <c r="V242" s="6">
        <f>IF($R$4&lt;&gt;$C$17,"",IF($D$59="","",$D$59))</f>
        <v>44933</v>
      </c>
      <c r="W242" s="12">
        <f>IF($R$4&lt;&gt;$C$17,"",IF($V242="","",$E$59))</f>
        <v>0</v>
      </c>
      <c r="X242" s="12">
        <f t="shared" si="74"/>
        <v>0</v>
      </c>
      <c r="Y242" s="12">
        <f t="shared" si="75"/>
        <v>0</v>
      </c>
    </row>
    <row r="243" spans="21:25" ht="12.75">
      <c r="U243" s="4">
        <f>IF($R$4&lt;&gt;$C$17,"",IF($D$59="","",$C$4))</f>
        <v>0</v>
      </c>
      <c r="V243" s="6">
        <f>IF($R$4&lt;&gt;$C$17,"",IF($D$59="","",$D$59))</f>
        <v>44933</v>
      </c>
      <c r="W243" s="12">
        <f>IF($R$4&lt;&gt;$C$17,"",IF($V243="","",$E$59))</f>
        <v>0</v>
      </c>
      <c r="X243" s="12">
        <f t="shared" si="74"/>
        <v>0</v>
      </c>
      <c r="Y243" s="12">
        <f t="shared" si="75"/>
        <v>0</v>
      </c>
    </row>
    <row r="244" spans="21:25" ht="12.75">
      <c r="U244" s="4">
        <f>IF($R$4&lt;&gt;$C$17,"",IF($D$59="","",$C$4))</f>
        <v>0</v>
      </c>
      <c r="V244" s="6">
        <f>IF($R$4&lt;&gt;$C$17,"",IF($D$59="","",$D$59))</f>
        <v>44933</v>
      </c>
      <c r="W244" s="12">
        <f>IF($R$4&lt;&gt;$C$17,"",IF($V244="","",$E$59))</f>
        <v>0</v>
      </c>
      <c r="X244" s="12">
        <f t="shared" si="74"/>
        <v>0</v>
      </c>
      <c r="Y244" s="12">
        <f t="shared" si="75"/>
        <v>0</v>
      </c>
    </row>
    <row r="245" spans="21:25" ht="12.75">
      <c r="U245" s="4">
        <f>IF($D$60="","",$C$4)</f>
        <v>0</v>
      </c>
      <c r="V245" s="6">
        <f>IF($D$60="","",$D$60)</f>
        <v>44934</v>
      </c>
      <c r="W245" s="12">
        <f>IF($V245="","",$E$60)</f>
        <v>0</v>
      </c>
      <c r="X245" s="12">
        <f aca="true" t="shared" si="76" ref="X245:X250">IF($R$4=$C$17,$F$60,"")</f>
        <v>0</v>
      </c>
      <c r="Y245" s="12">
        <f aca="true" t="shared" si="77" ref="Y245:Y250">IF($R$4=$C$17,$G$60,"")</f>
        <v>0</v>
      </c>
    </row>
    <row r="246" spans="21:25" ht="12.75">
      <c r="U246" s="4">
        <f>IF($R$4&lt;&gt;$C$17,"",IF($D$60="","",$C$4))</f>
        <v>0</v>
      </c>
      <c r="V246" s="6">
        <f>IF($R$4&lt;&gt;$C$17,"",IF($D$60="","",$D$60))</f>
        <v>44934</v>
      </c>
      <c r="W246" s="12">
        <f>IF($R$4&lt;&gt;$C$17,"",IF($V246="","",$E$60))</f>
        <v>0</v>
      </c>
      <c r="X246" s="12">
        <f t="shared" si="76"/>
        <v>0</v>
      </c>
      <c r="Y246" s="12">
        <f t="shared" si="77"/>
        <v>0</v>
      </c>
    </row>
    <row r="247" spans="21:25" ht="12.75">
      <c r="U247" s="4">
        <f>IF($R$4&lt;&gt;$C$17,"",IF($D$60="","",$C$4))</f>
        <v>0</v>
      </c>
      <c r="V247" s="6">
        <f>IF($R$4&lt;&gt;$C$17,"",IF($D$60="","",$D$60))</f>
        <v>44934</v>
      </c>
      <c r="W247" s="12">
        <f>IF($R$4&lt;&gt;$C$17,"",IF($V247="","",$E$60))</f>
        <v>0</v>
      </c>
      <c r="X247" s="12">
        <f t="shared" si="76"/>
        <v>0</v>
      </c>
      <c r="Y247" s="12">
        <f t="shared" si="77"/>
        <v>0</v>
      </c>
    </row>
    <row r="248" spans="21:25" ht="12.75">
      <c r="U248" s="4">
        <f>IF($R$4&lt;&gt;$C$17,"",IF($D$60="","",$C$4))</f>
        <v>0</v>
      </c>
      <c r="V248" s="6">
        <f>IF($R$4&lt;&gt;$C$17,"",IF($D$60="","",$D$60))</f>
        <v>44934</v>
      </c>
      <c r="W248" s="12">
        <f>IF($R$4&lt;&gt;$C$17,"",IF($V248="","",$E$60))</f>
        <v>0</v>
      </c>
      <c r="X248" s="12">
        <f t="shared" si="76"/>
        <v>0</v>
      </c>
      <c r="Y248" s="12">
        <f t="shared" si="77"/>
        <v>0</v>
      </c>
    </row>
    <row r="249" spans="21:25" ht="12.75">
      <c r="U249" s="4">
        <f>IF($R$4&lt;&gt;$C$17,"",IF($D$60="","",$C$4))</f>
        <v>0</v>
      </c>
      <c r="V249" s="6">
        <f>IF($R$4&lt;&gt;$C$17,"",IF($D$60="","",$D$60))</f>
        <v>44934</v>
      </c>
      <c r="W249" s="12">
        <f>IF($R$4&lt;&gt;$C$17,"",IF($V249="","",$E$60))</f>
        <v>0</v>
      </c>
      <c r="X249" s="12">
        <f t="shared" si="76"/>
        <v>0</v>
      </c>
      <c r="Y249" s="12">
        <f t="shared" si="77"/>
        <v>0</v>
      </c>
    </row>
    <row r="250" spans="21:25" ht="12.75">
      <c r="U250" s="4">
        <f>IF($R$4&lt;&gt;$C$17,"",IF($D$60="","",$C$4))</f>
        <v>0</v>
      </c>
      <c r="V250" s="6">
        <f>IF($R$4&lt;&gt;$C$17,"",IF($D$60="","",$D$60))</f>
        <v>44934</v>
      </c>
      <c r="W250" s="12">
        <f>IF($R$4&lt;&gt;$C$17,"",IF($V250="","",$E$60))</f>
        <v>0</v>
      </c>
      <c r="X250" s="12">
        <f t="shared" si="76"/>
        <v>0</v>
      </c>
      <c r="Y250" s="12">
        <f t="shared" si="77"/>
        <v>0</v>
      </c>
    </row>
    <row r="251" spans="21:25" ht="12.75">
      <c r="U251" s="4">
        <f>IF($D$61="","",$C$4)</f>
        <v>0</v>
      </c>
      <c r="V251" s="6">
        <f>IF($D$61="","",$D$61)</f>
        <v>44940</v>
      </c>
      <c r="W251" s="12">
        <f>IF($V251="","",$E$61)</f>
        <v>0</v>
      </c>
      <c r="X251" s="12">
        <f aca="true" t="shared" si="78" ref="X251:X256">IF($R$4=$C$17,$F$61,"")</f>
        <v>0</v>
      </c>
      <c r="Y251" s="12">
        <f aca="true" t="shared" si="79" ref="Y251:Y256">IF($R$4=$C$17,$G$61,"")</f>
        <v>0</v>
      </c>
    </row>
    <row r="252" spans="21:25" ht="12.75">
      <c r="U252" s="4">
        <f>IF($R$4&lt;&gt;$C$17,"",IF($D$61="","",$C$4))</f>
        <v>0</v>
      </c>
      <c r="V252" s="6">
        <f>IF($R$4&lt;&gt;$C$17,"",IF($D$61="","",$D$61))</f>
        <v>44940</v>
      </c>
      <c r="W252" s="12">
        <f>IF($R$4&lt;&gt;$C$17,"",IF($V252="","",$E$61))</f>
        <v>0</v>
      </c>
      <c r="X252" s="12">
        <f t="shared" si="78"/>
        <v>0</v>
      </c>
      <c r="Y252" s="12">
        <f t="shared" si="79"/>
        <v>0</v>
      </c>
    </row>
    <row r="253" spans="21:25" ht="12.75">
      <c r="U253" s="4">
        <f>IF($R$4&lt;&gt;$C$17,"",IF($D$61="","",$C$4))</f>
        <v>0</v>
      </c>
      <c r="V253" s="6">
        <f>IF($R$4&lt;&gt;$C$17,"",IF($D$61="","",$D$61))</f>
        <v>44940</v>
      </c>
      <c r="W253" s="12">
        <f>IF($R$4&lt;&gt;$C$17,"",IF($V253="","",$E$61))</f>
        <v>0</v>
      </c>
      <c r="X253" s="12">
        <f t="shared" si="78"/>
        <v>0</v>
      </c>
      <c r="Y253" s="12">
        <f t="shared" si="79"/>
        <v>0</v>
      </c>
    </row>
    <row r="254" spans="21:25" ht="12.75">
      <c r="U254" s="4">
        <f>IF($R$4&lt;&gt;$C$17,"",IF($D$61="","",$C$4))</f>
        <v>0</v>
      </c>
      <c r="V254" s="6">
        <f>IF($R$4&lt;&gt;$C$17,"",IF($D$61="","",$D$61))</f>
        <v>44940</v>
      </c>
      <c r="W254" s="12">
        <f>IF($R$4&lt;&gt;$C$17,"",IF($V254="","",$E$61))</f>
        <v>0</v>
      </c>
      <c r="X254" s="12">
        <f t="shared" si="78"/>
        <v>0</v>
      </c>
      <c r="Y254" s="12">
        <f t="shared" si="79"/>
        <v>0</v>
      </c>
    </row>
    <row r="255" spans="21:25" ht="12.75">
      <c r="U255" s="4">
        <f>IF($R$4&lt;&gt;$C$17,"",IF($D$61="","",$C$4))</f>
        <v>0</v>
      </c>
      <c r="V255" s="6">
        <f>IF($R$4&lt;&gt;$C$17,"",IF($D$61="","",$D$61))</f>
        <v>44940</v>
      </c>
      <c r="W255" s="12">
        <f>IF($R$4&lt;&gt;$C$17,"",IF($V255="","",$E$61))</f>
        <v>0</v>
      </c>
      <c r="X255" s="12">
        <f t="shared" si="78"/>
        <v>0</v>
      </c>
      <c r="Y255" s="12">
        <f t="shared" si="79"/>
        <v>0</v>
      </c>
    </row>
    <row r="256" spans="21:25" ht="12.75">
      <c r="U256" s="4">
        <f>IF($R$4&lt;&gt;$C$17,"",IF($D$61="","",$C$4))</f>
        <v>0</v>
      </c>
      <c r="V256" s="6">
        <f>IF($R$4&lt;&gt;$C$17,"",IF($D$61="","",$D$61))</f>
        <v>44940</v>
      </c>
      <c r="W256" s="12">
        <f>IF($R$4&lt;&gt;$C$17,"",IF($V256="","",$E$61))</f>
        <v>0</v>
      </c>
      <c r="X256" s="12">
        <f t="shared" si="78"/>
        <v>0</v>
      </c>
      <c r="Y256" s="12">
        <f t="shared" si="79"/>
        <v>0</v>
      </c>
    </row>
    <row r="257" spans="21:25" ht="12.75">
      <c r="U257" s="4">
        <f>IF($D$62="","",$C$4)</f>
        <v>0</v>
      </c>
      <c r="V257" s="6">
        <f>IF($D$62="","",$D$62)</f>
        <v>44941</v>
      </c>
      <c r="W257" s="12">
        <f>IF($V257="","",$E$62)</f>
        <v>0</v>
      </c>
      <c r="X257" s="12">
        <f aca="true" t="shared" si="80" ref="X257:X262">IF($R$4=$C$17,$F$62,"")</f>
        <v>0</v>
      </c>
      <c r="Y257" s="12">
        <f aca="true" t="shared" si="81" ref="Y257:Y262">IF($R$4=$C$17,$G$62,"")</f>
        <v>0</v>
      </c>
    </row>
    <row r="258" spans="21:25" ht="12.75">
      <c r="U258" s="4">
        <f>IF($R$4&lt;&gt;$C$17,"",IF($D$62="","",$C$4))</f>
        <v>0</v>
      </c>
      <c r="V258" s="6">
        <f>IF($R$4&lt;&gt;$C$17,"",IF($D$62="","",$D$62))</f>
        <v>44941</v>
      </c>
      <c r="W258" s="12">
        <f>IF($R$4&lt;&gt;$C$17,"",IF($V258="","",$E$62))</f>
        <v>0</v>
      </c>
      <c r="X258" s="12">
        <f t="shared" si="80"/>
        <v>0</v>
      </c>
      <c r="Y258" s="12">
        <f t="shared" si="81"/>
        <v>0</v>
      </c>
    </row>
    <row r="259" spans="21:25" ht="12.75">
      <c r="U259" s="4">
        <f>IF($R$4&lt;&gt;$C$17,"",IF($D$62="","",$C$4))</f>
        <v>0</v>
      </c>
      <c r="V259" s="6">
        <f>IF($R$4&lt;&gt;$C$17,"",IF($D$62="","",$D$62))</f>
        <v>44941</v>
      </c>
      <c r="W259" s="12">
        <f>IF($R$4&lt;&gt;$C$17,"",IF($V259="","",$E$62))</f>
        <v>0</v>
      </c>
      <c r="X259" s="12">
        <f t="shared" si="80"/>
        <v>0</v>
      </c>
      <c r="Y259" s="12">
        <f t="shared" si="81"/>
        <v>0</v>
      </c>
    </row>
    <row r="260" spans="21:25" ht="12.75">
      <c r="U260" s="4">
        <f>IF($R$4&lt;&gt;$C$17,"",IF($D$62="","",$C$4))</f>
        <v>0</v>
      </c>
      <c r="V260" s="6">
        <f>IF($R$4&lt;&gt;$C$17,"",IF($D$62="","",$D$62))</f>
        <v>44941</v>
      </c>
      <c r="W260" s="12">
        <f>IF($R$4&lt;&gt;$C$17,"",IF($V260="","",$E$62))</f>
        <v>0</v>
      </c>
      <c r="X260" s="12">
        <f t="shared" si="80"/>
        <v>0</v>
      </c>
      <c r="Y260" s="12">
        <f t="shared" si="81"/>
        <v>0</v>
      </c>
    </row>
    <row r="261" spans="21:25" ht="12.75">
      <c r="U261" s="4">
        <f>IF($R$4&lt;&gt;$C$17,"",IF($D$62="","",$C$4))</f>
        <v>0</v>
      </c>
      <c r="V261" s="6">
        <f>IF($R$4&lt;&gt;$C$17,"",IF($D$62="","",$D$62))</f>
        <v>44941</v>
      </c>
      <c r="W261" s="12">
        <f>IF($R$4&lt;&gt;$C$17,"",IF($V261="","",$E$62))</f>
        <v>0</v>
      </c>
      <c r="X261" s="12">
        <f t="shared" si="80"/>
        <v>0</v>
      </c>
      <c r="Y261" s="12">
        <f t="shared" si="81"/>
        <v>0</v>
      </c>
    </row>
    <row r="262" spans="21:25" ht="12.75">
      <c r="U262" s="4">
        <f>IF($R$4&lt;&gt;$C$17,"",IF($D$62="","",$C$4))</f>
        <v>0</v>
      </c>
      <c r="V262" s="6">
        <f>IF($R$4&lt;&gt;$C$17,"",IF($D$62="","",$D$62))</f>
        <v>44941</v>
      </c>
      <c r="W262" s="12">
        <f>IF($R$4&lt;&gt;$C$17,"",IF($V262="","",$E$62))</f>
        <v>0</v>
      </c>
      <c r="X262" s="12">
        <f t="shared" si="80"/>
        <v>0</v>
      </c>
      <c r="Y262" s="12">
        <f t="shared" si="81"/>
        <v>0</v>
      </c>
    </row>
    <row r="263" spans="21:25" ht="12.75">
      <c r="U263" s="4">
        <f>IF($D$63="","",$C$4)</f>
        <v>0</v>
      </c>
      <c r="V263" s="6">
        <f>IF($D$63="","",$D$63)</f>
        <v>44947</v>
      </c>
      <c r="W263" s="12">
        <f>IF($V263="","",$E$63)</f>
        <v>0</v>
      </c>
      <c r="X263" s="12">
        <f aca="true" t="shared" si="82" ref="X263:X268">IF($R$4=$C$17,$F$63,"")</f>
        <v>0</v>
      </c>
      <c r="Y263" s="12">
        <f aca="true" t="shared" si="83" ref="Y263:Y268">IF($R$4=$C$17,$G$63,"")</f>
        <v>0</v>
      </c>
    </row>
    <row r="264" spans="21:25" ht="12.75">
      <c r="U264" s="4">
        <f>IF($R$4&lt;&gt;$C$17,"",IF($D$63="","",$C$4))</f>
        <v>0</v>
      </c>
      <c r="V264" s="6">
        <f>IF($R$4&lt;&gt;$C$17,"",IF($D$63="","",$D$63))</f>
        <v>44947</v>
      </c>
      <c r="W264" s="12">
        <f>IF($R$4&lt;&gt;$C$17,"",IF($V264="","",$E$63))</f>
        <v>0</v>
      </c>
      <c r="X264" s="12">
        <f t="shared" si="82"/>
        <v>0</v>
      </c>
      <c r="Y264" s="12">
        <f t="shared" si="83"/>
        <v>0</v>
      </c>
    </row>
    <row r="265" spans="21:25" ht="12.75">
      <c r="U265" s="4">
        <f>IF($R$4&lt;&gt;$C$17,"",IF($D$63="","",$C$4))</f>
        <v>0</v>
      </c>
      <c r="V265" s="6">
        <f>IF($R$4&lt;&gt;$C$17,"",IF($D$63="","",$D$63))</f>
        <v>44947</v>
      </c>
      <c r="W265" s="12">
        <f>IF($R$4&lt;&gt;$C$17,"",IF($V265="","",$E$63))</f>
        <v>0</v>
      </c>
      <c r="X265" s="12">
        <f t="shared" si="82"/>
        <v>0</v>
      </c>
      <c r="Y265" s="12">
        <f t="shared" si="83"/>
        <v>0</v>
      </c>
    </row>
    <row r="266" spans="21:25" ht="12.75">
      <c r="U266" s="4">
        <f>IF($R$4&lt;&gt;$C$17,"",IF($D$63="","",$C$4))</f>
        <v>0</v>
      </c>
      <c r="V266" s="6">
        <f>IF($R$4&lt;&gt;$C$17,"",IF($D$63="","",$D$63))</f>
        <v>44947</v>
      </c>
      <c r="W266" s="12">
        <f>IF($R$4&lt;&gt;$C$17,"",IF($V266="","",$E$63))</f>
        <v>0</v>
      </c>
      <c r="X266" s="12">
        <f t="shared" si="82"/>
        <v>0</v>
      </c>
      <c r="Y266" s="12">
        <f t="shared" si="83"/>
        <v>0</v>
      </c>
    </row>
    <row r="267" spans="21:25" ht="12.75">
      <c r="U267" s="4">
        <f>IF($R$4&lt;&gt;$C$17,"",IF($D$63="","",$C$4))</f>
        <v>0</v>
      </c>
      <c r="V267" s="6">
        <f>IF($R$4&lt;&gt;$C$17,"",IF($D$63="","",$D$63))</f>
        <v>44947</v>
      </c>
      <c r="W267" s="12">
        <f>IF($R$4&lt;&gt;$C$17,"",IF($V267="","",$E$63))</f>
        <v>0</v>
      </c>
      <c r="X267" s="12">
        <f t="shared" si="82"/>
        <v>0</v>
      </c>
      <c r="Y267" s="12">
        <f t="shared" si="83"/>
        <v>0</v>
      </c>
    </row>
    <row r="268" spans="21:25" ht="12.75">
      <c r="U268" s="4">
        <f>IF($R$4&lt;&gt;$C$17,"",IF($D$63="","",$C$4))</f>
        <v>0</v>
      </c>
      <c r="V268" s="6">
        <f>IF($R$4&lt;&gt;$C$17,"",IF($D$63="","",$D$63))</f>
        <v>44947</v>
      </c>
      <c r="W268" s="12">
        <f>IF($R$4&lt;&gt;$C$17,"",IF($V268="","",$E$63))</f>
        <v>0</v>
      </c>
      <c r="X268" s="12">
        <f t="shared" si="82"/>
        <v>0</v>
      </c>
      <c r="Y268" s="12">
        <f t="shared" si="83"/>
        <v>0</v>
      </c>
    </row>
    <row r="269" spans="21:25" ht="12.75">
      <c r="U269" s="4">
        <f>IF($D$64="","",$C$4)</f>
        <v>0</v>
      </c>
      <c r="V269" s="6">
        <f>IF($D$64="","",$D$64)</f>
        <v>44948</v>
      </c>
      <c r="W269" s="12">
        <f>IF($V269="","",$E$64)</f>
        <v>0</v>
      </c>
      <c r="X269" s="12">
        <f aca="true" t="shared" si="84" ref="X269:X274">IF($R$4=$C$17,$F$64,"")</f>
        <v>0</v>
      </c>
      <c r="Y269" s="12">
        <f aca="true" t="shared" si="85" ref="Y269:Y274">IF($R$4=$C$17,$G$64,"")</f>
        <v>0</v>
      </c>
    </row>
    <row r="270" spans="21:25" ht="12.75">
      <c r="U270" s="4">
        <f>IF($R$4&lt;&gt;$C$17,"",IF($D$64="","",$C$4))</f>
        <v>0</v>
      </c>
      <c r="V270" s="6">
        <f>IF($R$4&lt;&gt;$C$17,"",IF($D$64="","",$D$64))</f>
        <v>44948</v>
      </c>
      <c r="W270" s="12">
        <f>IF($R$4&lt;&gt;$C$17,"",IF($V270="","",$E$64))</f>
        <v>0</v>
      </c>
      <c r="X270" s="12">
        <f t="shared" si="84"/>
        <v>0</v>
      </c>
      <c r="Y270" s="12">
        <f t="shared" si="85"/>
        <v>0</v>
      </c>
    </row>
    <row r="271" spans="21:25" ht="12.75">
      <c r="U271" s="4">
        <f>IF($R$4&lt;&gt;$C$17,"",IF($D$64="","",$C$4))</f>
        <v>0</v>
      </c>
      <c r="V271" s="6">
        <f>IF($R$4&lt;&gt;$C$17,"",IF($D$64="","",$D$64))</f>
        <v>44948</v>
      </c>
      <c r="W271" s="12">
        <f>IF($R$4&lt;&gt;$C$17,"",IF($V271="","",$E$64))</f>
        <v>0</v>
      </c>
      <c r="X271" s="12">
        <f t="shared" si="84"/>
        <v>0</v>
      </c>
      <c r="Y271" s="12">
        <f t="shared" si="85"/>
        <v>0</v>
      </c>
    </row>
    <row r="272" spans="21:25" ht="12.75">
      <c r="U272" s="4">
        <f>IF($R$4&lt;&gt;$C$17,"",IF($D$64="","",$C$4))</f>
        <v>0</v>
      </c>
      <c r="V272" s="6">
        <f>IF($R$4&lt;&gt;$C$17,"",IF($D$64="","",$D$64))</f>
        <v>44948</v>
      </c>
      <c r="W272" s="12">
        <f>IF($R$4&lt;&gt;$C$17,"",IF($V272="","",$E$64))</f>
        <v>0</v>
      </c>
      <c r="X272" s="12">
        <f t="shared" si="84"/>
        <v>0</v>
      </c>
      <c r="Y272" s="12">
        <f t="shared" si="85"/>
        <v>0</v>
      </c>
    </row>
    <row r="273" spans="21:25" ht="12.75">
      <c r="U273" s="4">
        <f>IF($R$4&lt;&gt;$C$17,"",IF($D$64="","",$C$4))</f>
        <v>0</v>
      </c>
      <c r="V273" s="6">
        <f>IF($R$4&lt;&gt;$C$17,"",IF($D$64="","",$D$64))</f>
        <v>44948</v>
      </c>
      <c r="W273" s="12">
        <f>IF($R$4&lt;&gt;$C$17,"",IF($V273="","",$E$64))</f>
        <v>0</v>
      </c>
      <c r="X273" s="12">
        <f t="shared" si="84"/>
        <v>0</v>
      </c>
      <c r="Y273" s="12">
        <f t="shared" si="85"/>
        <v>0</v>
      </c>
    </row>
    <row r="274" spans="21:25" ht="12.75">
      <c r="U274" s="4">
        <f>IF($R$4&lt;&gt;$C$17,"",IF($D$64="","",$C$4))</f>
        <v>0</v>
      </c>
      <c r="V274" s="6">
        <f>IF($R$4&lt;&gt;$C$17,"",IF($D$64="","",$D$64))</f>
        <v>44948</v>
      </c>
      <c r="W274" s="12">
        <f>IF($R$4&lt;&gt;$C$17,"",IF($V274="","",$E$64))</f>
        <v>0</v>
      </c>
      <c r="X274" s="12">
        <f t="shared" si="84"/>
        <v>0</v>
      </c>
      <c r="Y274" s="12">
        <f t="shared" si="85"/>
        <v>0</v>
      </c>
    </row>
    <row r="275" spans="21:25" ht="12.75">
      <c r="U275" s="4">
        <f>IF($D$65="","",$C$4)</f>
        <v>0</v>
      </c>
      <c r="V275" s="6">
        <f>IF($D$65="","",$D$65)</f>
        <v>44954</v>
      </c>
      <c r="W275" s="12">
        <f>IF($V275="","",$E$65)</f>
        <v>0</v>
      </c>
      <c r="X275" s="12">
        <f aca="true" t="shared" si="86" ref="X275:X280">IF($R$4=$C$17,$F$65,"")</f>
        <v>0</v>
      </c>
      <c r="Y275" s="12">
        <f aca="true" t="shared" si="87" ref="Y275:Y280">IF($R$4=$C$17,$G$65,"")</f>
        <v>0</v>
      </c>
    </row>
    <row r="276" spans="21:25" ht="12.75">
      <c r="U276" s="4">
        <f>IF($R$4&lt;&gt;$C$17,"",IF($D$65="","",$C$4))</f>
        <v>0</v>
      </c>
      <c r="V276" s="6">
        <f>IF($R$4&lt;&gt;$C$17,"",IF($D$65="","",$D$65))</f>
        <v>44954</v>
      </c>
      <c r="W276" s="12">
        <f>IF($R$4&lt;&gt;$C$17,"",IF($V276="","",$E$65))</f>
        <v>0</v>
      </c>
      <c r="X276" s="12">
        <f t="shared" si="86"/>
        <v>0</v>
      </c>
      <c r="Y276" s="12">
        <f t="shared" si="87"/>
        <v>0</v>
      </c>
    </row>
    <row r="277" spans="21:25" ht="12.75">
      <c r="U277" s="4">
        <f>IF($R$4&lt;&gt;$C$17,"",IF($D$65="","",$C$4))</f>
        <v>0</v>
      </c>
      <c r="V277" s="6">
        <f>IF($R$4&lt;&gt;$C$17,"",IF($D$65="","",$D$65))</f>
        <v>44954</v>
      </c>
      <c r="W277" s="12">
        <f>IF($R$4&lt;&gt;$C$17,"",IF($V277="","",$E$65))</f>
        <v>0</v>
      </c>
      <c r="X277" s="12">
        <f t="shared" si="86"/>
        <v>0</v>
      </c>
      <c r="Y277" s="12">
        <f t="shared" si="87"/>
        <v>0</v>
      </c>
    </row>
    <row r="278" spans="21:25" ht="12.75">
      <c r="U278" s="4">
        <f>IF($R$4&lt;&gt;$C$17,"",IF($D$65="","",$C$4))</f>
        <v>0</v>
      </c>
      <c r="V278" s="6">
        <f>IF($R$4&lt;&gt;$C$17,"",IF($D$65="","",$D$65))</f>
        <v>44954</v>
      </c>
      <c r="W278" s="12">
        <f>IF($R$4&lt;&gt;$C$17,"",IF($V278="","",$E$65))</f>
        <v>0</v>
      </c>
      <c r="X278" s="12">
        <f t="shared" si="86"/>
        <v>0</v>
      </c>
      <c r="Y278" s="12">
        <f t="shared" si="87"/>
        <v>0</v>
      </c>
    </row>
    <row r="279" spans="21:25" ht="12.75">
      <c r="U279" s="4">
        <f>IF($R$4&lt;&gt;$C$17,"",IF($D$65="","",$C$4))</f>
        <v>0</v>
      </c>
      <c r="V279" s="6">
        <f>IF($R$4&lt;&gt;$C$17,"",IF($D$65="","",$D$65))</f>
        <v>44954</v>
      </c>
      <c r="W279" s="12">
        <f>IF($R$4&lt;&gt;$C$17,"",IF($V279="","",$E$65))</f>
        <v>0</v>
      </c>
      <c r="X279" s="12">
        <f t="shared" si="86"/>
        <v>0</v>
      </c>
      <c r="Y279" s="12">
        <f t="shared" si="87"/>
        <v>0</v>
      </c>
    </row>
    <row r="280" spans="21:25" ht="12.75">
      <c r="U280" s="4">
        <f>IF($R$4&lt;&gt;$C$17,"",IF($D$65="","",$C$4))</f>
        <v>0</v>
      </c>
      <c r="V280" s="6">
        <f>IF($R$4&lt;&gt;$C$17,"",IF($D$65="","",$D$65))</f>
        <v>44954</v>
      </c>
      <c r="W280" s="12">
        <f>IF($R$4&lt;&gt;$C$17,"",IF($V280="","",$E$65))</f>
        <v>0</v>
      </c>
      <c r="X280" s="12">
        <f t="shared" si="86"/>
        <v>0</v>
      </c>
      <c r="Y280" s="12">
        <f t="shared" si="87"/>
        <v>0</v>
      </c>
    </row>
    <row r="281" spans="21:25" ht="12.75">
      <c r="U281" s="4">
        <f>IF($D$66="","",$C$4)</f>
        <v>0</v>
      </c>
      <c r="V281" s="6">
        <f>IF($D$66="","",$D$66)</f>
        <v>44955</v>
      </c>
      <c r="W281" s="12">
        <f>IF($V281="","",$E$66)</f>
        <v>0</v>
      </c>
      <c r="X281" s="12">
        <f aca="true" t="shared" si="88" ref="X281:X286">IF($R$4=$C$17,$F$66,"")</f>
        <v>0</v>
      </c>
      <c r="Y281" s="12">
        <f aca="true" t="shared" si="89" ref="Y281:Y286">IF($R$4=$C$17,$G$66,"")</f>
        <v>0</v>
      </c>
    </row>
    <row r="282" spans="21:25" ht="12.75">
      <c r="U282" s="4">
        <f>IF($R$4&lt;&gt;$C$17,"",IF($D$66="","",$C$4))</f>
        <v>0</v>
      </c>
      <c r="V282" s="6">
        <f>IF($R$4&lt;&gt;$C$17,"",IF($D$66="","",$D$66))</f>
        <v>44955</v>
      </c>
      <c r="W282" s="12">
        <f>IF($R$4&lt;&gt;$C$17,"",IF($V282="","",$E$66))</f>
        <v>0</v>
      </c>
      <c r="X282" s="12">
        <f t="shared" si="88"/>
        <v>0</v>
      </c>
      <c r="Y282" s="12">
        <f t="shared" si="89"/>
        <v>0</v>
      </c>
    </row>
    <row r="283" spans="21:25" ht="12.75">
      <c r="U283" s="4">
        <f>IF($R$4&lt;&gt;$C$17,"",IF($D$66="","",$C$4))</f>
        <v>0</v>
      </c>
      <c r="V283" s="6">
        <f>IF($R$4&lt;&gt;$C$17,"",IF($D$66="","",$D$66))</f>
        <v>44955</v>
      </c>
      <c r="W283" s="12">
        <f>IF($R$4&lt;&gt;$C$17,"",IF($V283="","",$E$66))</f>
        <v>0</v>
      </c>
      <c r="X283" s="12">
        <f t="shared" si="88"/>
        <v>0</v>
      </c>
      <c r="Y283" s="12">
        <f t="shared" si="89"/>
        <v>0</v>
      </c>
    </row>
    <row r="284" spans="21:25" ht="12.75">
      <c r="U284" s="4">
        <f>IF($R$4&lt;&gt;$C$17,"",IF($D$66="","",$C$4))</f>
        <v>0</v>
      </c>
      <c r="V284" s="6">
        <f>IF($R$4&lt;&gt;$C$17,"",IF($D$66="","",$D$66))</f>
        <v>44955</v>
      </c>
      <c r="W284" s="12">
        <f>IF($R$4&lt;&gt;$C$17,"",IF($V284="","",$E$66))</f>
        <v>0</v>
      </c>
      <c r="X284" s="12">
        <f t="shared" si="88"/>
        <v>0</v>
      </c>
      <c r="Y284" s="12">
        <f t="shared" si="89"/>
        <v>0</v>
      </c>
    </row>
    <row r="285" spans="21:25" ht="12.75">
      <c r="U285" s="4">
        <f>IF($R$4&lt;&gt;$C$17,"",IF($D$66="","",$C$4))</f>
        <v>0</v>
      </c>
      <c r="V285" s="6">
        <f>IF($R$4&lt;&gt;$C$17,"",IF($D$66="","",$D$66))</f>
        <v>44955</v>
      </c>
      <c r="W285" s="12">
        <f>IF($R$4&lt;&gt;$C$17,"",IF($V285="","",$E$66))</f>
        <v>0</v>
      </c>
      <c r="X285" s="12">
        <f t="shared" si="88"/>
        <v>0</v>
      </c>
      <c r="Y285" s="12">
        <f t="shared" si="89"/>
        <v>0</v>
      </c>
    </row>
    <row r="286" spans="21:25" ht="12.75">
      <c r="U286" s="4">
        <f>IF($R$4&lt;&gt;$C$17,"",IF($D$66="","",$C$4))</f>
        <v>0</v>
      </c>
      <c r="V286" s="6">
        <f>IF($R$4&lt;&gt;$C$17,"",IF($D$66="","",$D$66))</f>
        <v>44955</v>
      </c>
      <c r="W286" s="12">
        <f>IF($R$4&lt;&gt;$C$17,"",IF($V286="","",$E$66))</f>
        <v>0</v>
      </c>
      <c r="X286" s="12">
        <f t="shared" si="88"/>
        <v>0</v>
      </c>
      <c r="Y286" s="12">
        <f t="shared" si="89"/>
        <v>0</v>
      </c>
    </row>
    <row r="287" spans="21:25" ht="12.75">
      <c r="U287" s="4">
        <f>IF($D$67="","",$C$4)</f>
        <v>0</v>
      </c>
      <c r="V287" s="6">
        <f>IF($D$67="","",$D$67)</f>
        <v>44961</v>
      </c>
      <c r="W287" s="12">
        <f>IF($V287="","",$E$67)</f>
        <v>0</v>
      </c>
      <c r="X287" s="12">
        <f aca="true" t="shared" si="90" ref="X287:X292">IF($R$4=$C$17,$F$67,"")</f>
        <v>0</v>
      </c>
      <c r="Y287" s="12">
        <f aca="true" t="shared" si="91" ref="Y287:Y292">IF($R$4=$C$17,$G$67,"")</f>
        <v>0</v>
      </c>
    </row>
    <row r="288" spans="21:25" ht="12.75">
      <c r="U288" s="4">
        <f>IF($R$4&lt;&gt;$C$17,"",IF($D$67="","",$C$4))</f>
        <v>0</v>
      </c>
      <c r="V288" s="6">
        <f>IF($R$4&lt;&gt;$C$17,"",IF($D$67="","",$D$67))</f>
        <v>44961</v>
      </c>
      <c r="W288" s="12">
        <f>IF($R$4&lt;&gt;$C$17,"",IF($V288="","",$E$67))</f>
        <v>0</v>
      </c>
      <c r="X288" s="12">
        <f t="shared" si="90"/>
        <v>0</v>
      </c>
      <c r="Y288" s="12">
        <f t="shared" si="91"/>
        <v>0</v>
      </c>
    </row>
    <row r="289" spans="21:25" ht="12.75">
      <c r="U289" s="4">
        <f>IF($R$4&lt;&gt;$C$17,"",IF($D$67="","",$C$4))</f>
        <v>0</v>
      </c>
      <c r="V289" s="6">
        <f>IF($R$4&lt;&gt;$C$17,"",IF($D$67="","",$D$67))</f>
        <v>44961</v>
      </c>
      <c r="W289" s="12">
        <f>IF($R$4&lt;&gt;$C$17,"",IF($V289="","",$E$67))</f>
        <v>0</v>
      </c>
      <c r="X289" s="12">
        <f t="shared" si="90"/>
        <v>0</v>
      </c>
      <c r="Y289" s="12">
        <f t="shared" si="91"/>
        <v>0</v>
      </c>
    </row>
    <row r="290" spans="21:25" ht="12.75">
      <c r="U290" s="4">
        <f>IF($R$4&lt;&gt;$C$17,"",IF($D$67="","",$C$4))</f>
        <v>0</v>
      </c>
      <c r="V290" s="6">
        <f>IF($R$4&lt;&gt;$C$17,"",IF($D$67="","",$D$67))</f>
        <v>44961</v>
      </c>
      <c r="W290" s="12">
        <f>IF($R$4&lt;&gt;$C$17,"",IF($V290="","",$E$67))</f>
        <v>0</v>
      </c>
      <c r="X290" s="12">
        <f t="shared" si="90"/>
        <v>0</v>
      </c>
      <c r="Y290" s="12">
        <f t="shared" si="91"/>
        <v>0</v>
      </c>
    </row>
    <row r="291" spans="21:25" ht="12.75">
      <c r="U291" s="4">
        <f>IF($R$4&lt;&gt;$C$17,"",IF($D$67="","",$C$4))</f>
        <v>0</v>
      </c>
      <c r="V291" s="6">
        <f>IF($R$4&lt;&gt;$C$17,"",IF($D$67="","",$D$67))</f>
        <v>44961</v>
      </c>
      <c r="W291" s="12">
        <f>IF($R$4&lt;&gt;$C$17,"",IF($V291="","",$E$67))</f>
        <v>0</v>
      </c>
      <c r="X291" s="12">
        <f t="shared" si="90"/>
        <v>0</v>
      </c>
      <c r="Y291" s="12">
        <f t="shared" si="91"/>
        <v>0</v>
      </c>
    </row>
    <row r="292" spans="21:25" ht="12.75">
      <c r="U292" s="4">
        <f>IF($R$4&lt;&gt;$C$17,"",IF($D$67="","",$C$4))</f>
        <v>0</v>
      </c>
      <c r="V292" s="6">
        <f>IF($R$4&lt;&gt;$C$17,"",IF($D$67="","",$D$67))</f>
        <v>44961</v>
      </c>
      <c r="W292" s="12">
        <f>IF($R$4&lt;&gt;$C$17,"",IF($V292="","",$E$67))</f>
        <v>0</v>
      </c>
      <c r="X292" s="12">
        <f t="shared" si="90"/>
        <v>0</v>
      </c>
      <c r="Y292" s="12">
        <f t="shared" si="91"/>
        <v>0</v>
      </c>
    </row>
    <row r="293" spans="21:25" ht="12.75">
      <c r="U293" s="4">
        <f>IF($D$68="","",$C$4)</f>
        <v>0</v>
      </c>
      <c r="V293" s="6">
        <f>IF($D$68="","",$D$68)</f>
        <v>44962</v>
      </c>
      <c r="W293" s="12">
        <f>IF($V293="","",$E$68)</f>
        <v>0</v>
      </c>
      <c r="X293" s="12">
        <f aca="true" t="shared" si="92" ref="X293:X298">IF($R$4=$C$17,$F$68,"")</f>
        <v>0</v>
      </c>
      <c r="Y293" s="12">
        <f aca="true" t="shared" si="93" ref="Y293:Y298">IF($R$4=$C$17,$G$68,"")</f>
        <v>0</v>
      </c>
    </row>
    <row r="294" spans="21:25" ht="12.75">
      <c r="U294" s="4">
        <f>IF($R$4&lt;&gt;$C$17,"",IF($D$68="","",$C$4))</f>
        <v>0</v>
      </c>
      <c r="V294" s="6">
        <f>IF($R$4&lt;&gt;$C$17,"",IF($D$68="","",$D$68))</f>
        <v>44962</v>
      </c>
      <c r="W294" s="12">
        <f>IF($R$4&lt;&gt;$C$17,"",IF($V294="","",$E$68))</f>
        <v>0</v>
      </c>
      <c r="X294" s="12">
        <f t="shared" si="92"/>
        <v>0</v>
      </c>
      <c r="Y294" s="12">
        <f t="shared" si="93"/>
        <v>0</v>
      </c>
    </row>
    <row r="295" spans="21:25" ht="12.75">
      <c r="U295" s="4">
        <f>IF($R$4&lt;&gt;$C$17,"",IF($D$68="","",$C$4))</f>
        <v>0</v>
      </c>
      <c r="V295" s="6">
        <f>IF($R$4&lt;&gt;$C$17,"",IF($D$68="","",$D$68))</f>
        <v>44962</v>
      </c>
      <c r="W295" s="12">
        <f>IF($R$4&lt;&gt;$C$17,"",IF($V295="","",$E$68))</f>
        <v>0</v>
      </c>
      <c r="X295" s="12">
        <f t="shared" si="92"/>
        <v>0</v>
      </c>
      <c r="Y295" s="12">
        <f t="shared" si="93"/>
        <v>0</v>
      </c>
    </row>
    <row r="296" spans="21:25" ht="12.75">
      <c r="U296" s="4">
        <f>IF($R$4&lt;&gt;$C$17,"",IF($D$68="","",$C$4))</f>
        <v>0</v>
      </c>
      <c r="V296" s="6">
        <f>IF($R$4&lt;&gt;$C$17,"",IF($D$68="","",$D$68))</f>
        <v>44962</v>
      </c>
      <c r="W296" s="12">
        <f>IF($R$4&lt;&gt;$C$17,"",IF($V296="","",$E$68))</f>
        <v>0</v>
      </c>
      <c r="X296" s="12">
        <f t="shared" si="92"/>
        <v>0</v>
      </c>
      <c r="Y296" s="12">
        <f t="shared" si="93"/>
        <v>0</v>
      </c>
    </row>
    <row r="297" spans="21:25" ht="12.75">
      <c r="U297" s="4">
        <f>IF($R$4&lt;&gt;$C$17,"",IF($D$68="","",$C$4))</f>
        <v>0</v>
      </c>
      <c r="V297" s="6">
        <f>IF($R$4&lt;&gt;$C$17,"",IF($D$68="","",$D$68))</f>
        <v>44962</v>
      </c>
      <c r="W297" s="12">
        <f>IF($R$4&lt;&gt;$C$17,"",IF($V297="","",$E$68))</f>
        <v>0</v>
      </c>
      <c r="X297" s="12">
        <f t="shared" si="92"/>
        <v>0</v>
      </c>
      <c r="Y297" s="12">
        <f t="shared" si="93"/>
        <v>0</v>
      </c>
    </row>
    <row r="298" spans="21:25" ht="12.75">
      <c r="U298" s="4">
        <f>IF($R$4&lt;&gt;$C$17,"",IF($D$68="","",$C$4))</f>
        <v>0</v>
      </c>
      <c r="V298" s="6">
        <f>IF($R$4&lt;&gt;$C$17,"",IF($D$68="","",$D$68))</f>
        <v>44962</v>
      </c>
      <c r="W298" s="12">
        <f>IF($R$4&lt;&gt;$C$17,"",IF($V298="","",$E$68))</f>
        <v>0</v>
      </c>
      <c r="X298" s="12">
        <f t="shared" si="92"/>
        <v>0</v>
      </c>
      <c r="Y298" s="12">
        <f t="shared" si="93"/>
        <v>0</v>
      </c>
    </row>
    <row r="299" spans="21:25" ht="12.75">
      <c r="U299" s="4">
        <f>IF($D$69="","",$C$4)</f>
        <v>0</v>
      </c>
      <c r="V299" s="6">
        <f>IF($D$69="","",$D$69)</f>
        <v>44968</v>
      </c>
      <c r="W299" s="12">
        <f>IF($V299="","",$E$69)</f>
        <v>0</v>
      </c>
      <c r="X299" s="12">
        <f aca="true" t="shared" si="94" ref="X299:X304">IF($R$4=$C$17,$F$69,"")</f>
        <v>0</v>
      </c>
      <c r="Y299" s="12">
        <f aca="true" t="shared" si="95" ref="Y299:Y304">IF($R$4=$C$17,$G$69,"")</f>
        <v>0</v>
      </c>
    </row>
    <row r="300" spans="21:25" ht="12.75">
      <c r="U300" s="4">
        <f>IF($R$4&lt;&gt;$C$17,"",IF($D$69="","",$C$4))</f>
        <v>0</v>
      </c>
      <c r="V300" s="6">
        <f>IF($R$4&lt;&gt;$C$17,"",IF($D$69="","",$D$69))</f>
        <v>44968</v>
      </c>
      <c r="W300" s="12">
        <f>IF($R$4&lt;&gt;$C$17,"",IF($V300="","",$E$69))</f>
        <v>0</v>
      </c>
      <c r="X300" s="12">
        <f t="shared" si="94"/>
        <v>0</v>
      </c>
      <c r="Y300" s="12">
        <f t="shared" si="95"/>
        <v>0</v>
      </c>
    </row>
    <row r="301" spans="21:25" ht="12.75">
      <c r="U301" s="4">
        <f>IF($R$4&lt;&gt;$C$17,"",IF($D$69="","",$C$4))</f>
        <v>0</v>
      </c>
      <c r="V301" s="6">
        <f>IF($R$4&lt;&gt;$C$17,"",IF($D$69="","",$D$69))</f>
        <v>44968</v>
      </c>
      <c r="W301" s="12">
        <f>IF($R$4&lt;&gt;$C$17,"",IF($V301="","",$E$69))</f>
        <v>0</v>
      </c>
      <c r="X301" s="12">
        <f t="shared" si="94"/>
        <v>0</v>
      </c>
      <c r="Y301" s="12">
        <f t="shared" si="95"/>
        <v>0</v>
      </c>
    </row>
    <row r="302" spans="21:25" ht="12.75">
      <c r="U302" s="4">
        <f>IF($R$4&lt;&gt;$C$17,"",IF($D$69="","",$C$4))</f>
        <v>0</v>
      </c>
      <c r="V302" s="6">
        <f>IF($R$4&lt;&gt;$C$17,"",IF($D$69="","",$D$69))</f>
        <v>44968</v>
      </c>
      <c r="W302" s="12">
        <f>IF($R$4&lt;&gt;$C$17,"",IF($V302="","",$E$69))</f>
        <v>0</v>
      </c>
      <c r="X302" s="12">
        <f t="shared" si="94"/>
        <v>0</v>
      </c>
      <c r="Y302" s="12">
        <f t="shared" si="95"/>
        <v>0</v>
      </c>
    </row>
    <row r="303" spans="21:25" ht="12.75">
      <c r="U303" s="4">
        <f>IF($R$4&lt;&gt;$C$17,"",IF($D$69="","",$C$4))</f>
        <v>0</v>
      </c>
      <c r="V303" s="6">
        <f>IF($R$4&lt;&gt;$C$17,"",IF($D$69="","",$D$69))</f>
        <v>44968</v>
      </c>
      <c r="W303" s="12">
        <f>IF($R$4&lt;&gt;$C$17,"",IF($V303="","",$E$69))</f>
        <v>0</v>
      </c>
      <c r="X303" s="12">
        <f t="shared" si="94"/>
        <v>0</v>
      </c>
      <c r="Y303" s="12">
        <f t="shared" si="95"/>
        <v>0</v>
      </c>
    </row>
    <row r="304" spans="21:25" ht="12.75">
      <c r="U304" s="4">
        <f>IF($R$4&lt;&gt;$C$17,"",IF($D$69="","",$C$4))</f>
        <v>0</v>
      </c>
      <c r="V304" s="6">
        <f>IF($R$4&lt;&gt;$C$17,"",IF($D$69="","",$D$69))</f>
        <v>44968</v>
      </c>
      <c r="W304" s="12">
        <f>IF($R$4&lt;&gt;$C$17,"",IF($V304="","",$E$69))</f>
        <v>0</v>
      </c>
      <c r="X304" s="12">
        <f t="shared" si="94"/>
        <v>0</v>
      </c>
      <c r="Y304" s="12">
        <f t="shared" si="95"/>
        <v>0</v>
      </c>
    </row>
    <row r="305" spans="21:25" ht="12.75">
      <c r="U305" s="4">
        <f>IF($D$70="","",$C$4)</f>
        <v>0</v>
      </c>
      <c r="V305" s="6">
        <f>IF($D$70="","",$D$70)</f>
        <v>44969</v>
      </c>
      <c r="W305" s="12">
        <f>IF($V305="","",$E$70)</f>
        <v>0</v>
      </c>
      <c r="X305" s="12">
        <f aca="true" t="shared" si="96" ref="X305:X310">IF($R$4=$C$17,$F$70,"")</f>
        <v>0</v>
      </c>
      <c r="Y305" s="12">
        <f aca="true" t="shared" si="97" ref="Y305:Y310">IF($R$4=$C$17,$G$70,"")</f>
        <v>0</v>
      </c>
    </row>
    <row r="306" spans="21:25" ht="12.75">
      <c r="U306" s="4">
        <f>IF($R$4&lt;&gt;$C$17,"",IF($D$70="","",$C$4))</f>
        <v>0</v>
      </c>
      <c r="V306" s="6">
        <f>IF($R$4&lt;&gt;$C$17,"",IF($D$70="","",$D$70))</f>
        <v>44969</v>
      </c>
      <c r="W306" s="12">
        <f>IF($R$4&lt;&gt;$C$17,"",IF($V306="","",$E$70))</f>
        <v>0</v>
      </c>
      <c r="X306" s="12">
        <f t="shared" si="96"/>
        <v>0</v>
      </c>
      <c r="Y306" s="12">
        <f t="shared" si="97"/>
        <v>0</v>
      </c>
    </row>
    <row r="307" spans="21:25" ht="12.75">
      <c r="U307" s="4">
        <f>IF($R$4&lt;&gt;$C$17,"",IF($D$70="","",$C$4))</f>
        <v>0</v>
      </c>
      <c r="V307" s="6">
        <f>IF($R$4&lt;&gt;$C$17,"",IF($D$70="","",$D$70))</f>
        <v>44969</v>
      </c>
      <c r="W307" s="12">
        <f>IF($R$4&lt;&gt;$C$17,"",IF($V307="","",$E$70))</f>
        <v>0</v>
      </c>
      <c r="X307" s="12">
        <f t="shared" si="96"/>
        <v>0</v>
      </c>
      <c r="Y307" s="12">
        <f t="shared" si="97"/>
        <v>0</v>
      </c>
    </row>
    <row r="308" spans="21:25" ht="12.75">
      <c r="U308" s="4">
        <f>IF($R$4&lt;&gt;$C$17,"",IF($D$70="","",$C$4))</f>
        <v>0</v>
      </c>
      <c r="V308" s="6">
        <f>IF($R$4&lt;&gt;$C$17,"",IF($D$70="","",$D$70))</f>
        <v>44969</v>
      </c>
      <c r="W308" s="12">
        <f>IF($R$4&lt;&gt;$C$17,"",IF($V308="","",$E$70))</f>
        <v>0</v>
      </c>
      <c r="X308" s="12">
        <f t="shared" si="96"/>
        <v>0</v>
      </c>
      <c r="Y308" s="12">
        <f t="shared" si="97"/>
        <v>0</v>
      </c>
    </row>
    <row r="309" spans="21:25" ht="12.75">
      <c r="U309" s="4">
        <f>IF($R$4&lt;&gt;$C$17,"",IF($D$70="","",$C$4))</f>
        <v>0</v>
      </c>
      <c r="V309" s="6">
        <f>IF($R$4&lt;&gt;$C$17,"",IF($D$70="","",$D$70))</f>
        <v>44969</v>
      </c>
      <c r="W309" s="12">
        <f>IF($R$4&lt;&gt;$C$17,"",IF($V309="","",$E$70))</f>
        <v>0</v>
      </c>
      <c r="X309" s="12">
        <f t="shared" si="96"/>
        <v>0</v>
      </c>
      <c r="Y309" s="12">
        <f t="shared" si="97"/>
        <v>0</v>
      </c>
    </row>
    <row r="310" spans="21:25" ht="12.75">
      <c r="U310" s="4">
        <f>IF($R$4&lt;&gt;$C$17,"",IF($D$70="","",$C$4))</f>
        <v>0</v>
      </c>
      <c r="V310" s="6">
        <f>IF($R$4&lt;&gt;$C$17,"",IF($D$70="","",$D$70))</f>
        <v>44969</v>
      </c>
      <c r="W310" s="12">
        <f>IF($R$4&lt;&gt;$C$17,"",IF($V310="","",$E$70))</f>
        <v>0</v>
      </c>
      <c r="X310" s="12">
        <f t="shared" si="96"/>
        <v>0</v>
      </c>
      <c r="Y310" s="12">
        <f t="shared" si="97"/>
        <v>0</v>
      </c>
    </row>
    <row r="311" spans="21:25" ht="12.75">
      <c r="U311" s="4">
        <f>IF($D$71="","",$C$4)</f>
        <v>0</v>
      </c>
      <c r="V311" s="6">
        <f>IF($D$71="","",$D$71)</f>
        <v>44975</v>
      </c>
      <c r="W311" s="12">
        <f>IF($V311="","",$E$71)</f>
        <v>0</v>
      </c>
      <c r="X311" s="12">
        <f aca="true" t="shared" si="98" ref="X311:X316">IF($R$4=$C$17,$F$71,"")</f>
        <v>0</v>
      </c>
      <c r="Y311" s="12">
        <f aca="true" t="shared" si="99" ref="Y311:Y316">IF($R$4=$C$17,$G$71,"")</f>
        <v>0</v>
      </c>
    </row>
    <row r="312" spans="21:25" ht="12.75">
      <c r="U312" s="4">
        <f>IF($R$4&lt;&gt;$C$17,"",IF($D$71="","",$C$4))</f>
        <v>0</v>
      </c>
      <c r="V312" s="6">
        <f>IF($R$4&lt;&gt;$C$17,"",IF($D$71="","",$D$71))</f>
        <v>44975</v>
      </c>
      <c r="W312" s="12">
        <f>IF($R$4&lt;&gt;$C$17,"",IF($V312="","",$E$71))</f>
        <v>0</v>
      </c>
      <c r="X312" s="12">
        <f t="shared" si="98"/>
        <v>0</v>
      </c>
      <c r="Y312" s="12">
        <f t="shared" si="99"/>
        <v>0</v>
      </c>
    </row>
    <row r="313" spans="21:25" ht="12.75">
      <c r="U313" s="4">
        <f>IF($R$4&lt;&gt;$C$17,"",IF($D$71="","",$C$4))</f>
        <v>0</v>
      </c>
      <c r="V313" s="6">
        <f>IF($R$4&lt;&gt;$C$17,"",IF($D$71="","",$D$71))</f>
        <v>44975</v>
      </c>
      <c r="W313" s="12">
        <f>IF($R$4&lt;&gt;$C$17,"",IF($V313="","",$E$71))</f>
        <v>0</v>
      </c>
      <c r="X313" s="12">
        <f t="shared" si="98"/>
        <v>0</v>
      </c>
      <c r="Y313" s="12">
        <f t="shared" si="99"/>
        <v>0</v>
      </c>
    </row>
    <row r="314" spans="21:25" ht="12.75">
      <c r="U314" s="4">
        <f>IF($R$4&lt;&gt;$C$17,"",IF($D$71="","",$C$4))</f>
        <v>0</v>
      </c>
      <c r="V314" s="6">
        <f>IF($R$4&lt;&gt;$C$17,"",IF($D$71="","",$D$71))</f>
        <v>44975</v>
      </c>
      <c r="W314" s="12">
        <f>IF($R$4&lt;&gt;$C$17,"",IF($V314="","",$E$71))</f>
        <v>0</v>
      </c>
      <c r="X314" s="12">
        <f t="shared" si="98"/>
        <v>0</v>
      </c>
      <c r="Y314" s="12">
        <f t="shared" si="99"/>
        <v>0</v>
      </c>
    </row>
    <row r="315" spans="21:25" ht="12.75">
      <c r="U315" s="4">
        <f>IF($R$4&lt;&gt;$C$17,"",IF($D$71="","",$C$4))</f>
        <v>0</v>
      </c>
      <c r="V315" s="6">
        <f>IF($R$4&lt;&gt;$C$17,"",IF($D$71="","",$D$71))</f>
        <v>44975</v>
      </c>
      <c r="W315" s="12">
        <f>IF($R$4&lt;&gt;$C$17,"",IF($V315="","",$E$71))</f>
        <v>0</v>
      </c>
      <c r="X315" s="12">
        <f t="shared" si="98"/>
        <v>0</v>
      </c>
      <c r="Y315" s="12">
        <f t="shared" si="99"/>
        <v>0</v>
      </c>
    </row>
    <row r="316" spans="21:25" ht="12.75">
      <c r="U316" s="4">
        <f>IF($R$4&lt;&gt;$C$17,"",IF($D$71="","",$C$4))</f>
        <v>0</v>
      </c>
      <c r="V316" s="6">
        <f>IF($R$4&lt;&gt;$C$17,"",IF($D$71="","",$D$71))</f>
        <v>44975</v>
      </c>
      <c r="W316" s="12">
        <f>IF($R$4&lt;&gt;$C$17,"",IF($V316="","",$E$71))</f>
        <v>0</v>
      </c>
      <c r="X316" s="12">
        <f t="shared" si="98"/>
        <v>0</v>
      </c>
      <c r="Y316" s="12">
        <f t="shared" si="99"/>
        <v>0</v>
      </c>
    </row>
    <row r="317" spans="21:25" ht="12.75">
      <c r="U317" s="4">
        <f>IF($D$72="","",$C$4)</f>
        <v>0</v>
      </c>
      <c r="V317" s="6">
        <f>IF($D$72="","",$D$72)</f>
        <v>44976</v>
      </c>
      <c r="W317" s="12">
        <f>IF($V317="","",$E$72)</f>
        <v>0</v>
      </c>
      <c r="X317" s="12">
        <f aca="true" t="shared" si="100" ref="X317:X322">IF($R$4=$C$17,$F$72,"")</f>
        <v>0</v>
      </c>
      <c r="Y317" s="12">
        <f aca="true" t="shared" si="101" ref="Y317:Y322">IF($R$4=$C$17,$G$72,"")</f>
        <v>0</v>
      </c>
    </row>
    <row r="318" spans="21:25" ht="12.75">
      <c r="U318" s="4">
        <f>IF($R$4&lt;&gt;$C$17,"",IF($D$72="","",$C$4))</f>
        <v>0</v>
      </c>
      <c r="V318" s="6">
        <f>IF($R$4&lt;&gt;$C$17,"",IF($D$72="","",$D$72))</f>
        <v>44976</v>
      </c>
      <c r="W318" s="12">
        <f>IF($R$4&lt;&gt;$C$17,"",IF($V318="","",$E$72))</f>
        <v>0</v>
      </c>
      <c r="X318" s="12">
        <f t="shared" si="100"/>
        <v>0</v>
      </c>
      <c r="Y318" s="12">
        <f t="shared" si="101"/>
        <v>0</v>
      </c>
    </row>
    <row r="319" spans="21:25" ht="12.75">
      <c r="U319" s="4">
        <f>IF($R$4&lt;&gt;$C$17,"",IF($D$72="","",$C$4))</f>
        <v>0</v>
      </c>
      <c r="V319" s="6">
        <f>IF($R$4&lt;&gt;$C$17,"",IF($D$72="","",$D$72))</f>
        <v>44976</v>
      </c>
      <c r="W319" s="12">
        <f>IF($R$4&lt;&gt;$C$17,"",IF($V319="","",$E$72))</f>
        <v>0</v>
      </c>
      <c r="X319" s="12">
        <f t="shared" si="100"/>
        <v>0</v>
      </c>
      <c r="Y319" s="12">
        <f t="shared" si="101"/>
        <v>0</v>
      </c>
    </row>
    <row r="320" spans="21:25" ht="12.75">
      <c r="U320" s="4">
        <f>IF($R$4&lt;&gt;$C$17,"",IF($D$72="","",$C$4))</f>
        <v>0</v>
      </c>
      <c r="V320" s="6">
        <f>IF($R$4&lt;&gt;$C$17,"",IF($D$72="","",$D$72))</f>
        <v>44976</v>
      </c>
      <c r="W320" s="12">
        <f>IF($R$4&lt;&gt;$C$17,"",IF($V320="","",$E$72))</f>
        <v>0</v>
      </c>
      <c r="X320" s="12">
        <f t="shared" si="100"/>
        <v>0</v>
      </c>
      <c r="Y320" s="12">
        <f t="shared" si="101"/>
        <v>0</v>
      </c>
    </row>
    <row r="321" spans="21:25" ht="12.75">
      <c r="U321" s="4">
        <f>IF($R$4&lt;&gt;$C$17,"",IF($D$72="","",$C$4))</f>
        <v>0</v>
      </c>
      <c r="V321" s="6">
        <f>IF($R$4&lt;&gt;$C$17,"",IF($D$72="","",$D$72))</f>
        <v>44976</v>
      </c>
      <c r="W321" s="12">
        <f>IF($R$4&lt;&gt;$C$17,"",IF($V321="","",$E$72))</f>
        <v>0</v>
      </c>
      <c r="X321" s="12">
        <f t="shared" si="100"/>
        <v>0</v>
      </c>
      <c r="Y321" s="12">
        <f t="shared" si="101"/>
        <v>0</v>
      </c>
    </row>
    <row r="322" spans="21:25" ht="12.75">
      <c r="U322" s="4">
        <f>IF($R$4&lt;&gt;$C$17,"",IF($D$72="","",$C$4))</f>
        <v>0</v>
      </c>
      <c r="V322" s="6">
        <f>IF($R$4&lt;&gt;$C$17,"",IF($D$72="","",$D$72))</f>
        <v>44976</v>
      </c>
      <c r="W322" s="12">
        <f>IF($R$4&lt;&gt;$C$17,"",IF($V322="","",$E$72))</f>
        <v>0</v>
      </c>
      <c r="X322" s="12">
        <f t="shared" si="100"/>
        <v>0</v>
      </c>
      <c r="Y322" s="12">
        <f t="shared" si="101"/>
        <v>0</v>
      </c>
    </row>
    <row r="323" spans="21:25" ht="12.75">
      <c r="U323" s="4">
        <f>IF($D$73="","",$C$4)</f>
        <v>0</v>
      </c>
      <c r="V323" s="6">
        <f>IF($D$73="","",$D$73)</f>
        <v>44982</v>
      </c>
      <c r="W323" s="12">
        <f>IF($V323="","",$E$73)</f>
        <v>0</v>
      </c>
      <c r="X323" s="12">
        <f aca="true" t="shared" si="102" ref="X323:X328">IF($R$4=$C$17,$F$73,"")</f>
        <v>0</v>
      </c>
      <c r="Y323" s="12">
        <f aca="true" t="shared" si="103" ref="Y323:Y328">IF($R$4=$C$17,$G$73,"")</f>
        <v>0</v>
      </c>
    </row>
    <row r="324" spans="21:25" ht="12.75">
      <c r="U324" s="4">
        <f>IF($R$4&lt;&gt;$C$17,"",IF($D$73="","",$C$4))</f>
        <v>0</v>
      </c>
      <c r="V324" s="6">
        <f>IF($R$4&lt;&gt;$C$17,"",IF($D$73="","",$D$73))</f>
        <v>44982</v>
      </c>
      <c r="W324" s="12">
        <f>IF($R$4&lt;&gt;$C$17,"",IF($V324="","",$E$73))</f>
        <v>0</v>
      </c>
      <c r="X324" s="12">
        <f t="shared" si="102"/>
        <v>0</v>
      </c>
      <c r="Y324" s="12">
        <f t="shared" si="103"/>
        <v>0</v>
      </c>
    </row>
    <row r="325" spans="21:25" ht="12.75">
      <c r="U325" s="4">
        <f>IF($R$4&lt;&gt;$C$17,"",IF($D$73="","",$C$4))</f>
        <v>0</v>
      </c>
      <c r="V325" s="6">
        <f>IF($R$4&lt;&gt;$C$17,"",IF($D$73="","",$D$73))</f>
        <v>44982</v>
      </c>
      <c r="W325" s="12">
        <f>IF($R$4&lt;&gt;$C$17,"",IF($V325="","",$E$73))</f>
        <v>0</v>
      </c>
      <c r="X325" s="12">
        <f t="shared" si="102"/>
        <v>0</v>
      </c>
      <c r="Y325" s="12">
        <f t="shared" si="103"/>
        <v>0</v>
      </c>
    </row>
    <row r="326" spans="21:25" ht="12.75">
      <c r="U326" s="4">
        <f>IF($R$4&lt;&gt;$C$17,"",IF($D$73="","",$C$4))</f>
        <v>0</v>
      </c>
      <c r="V326" s="6">
        <f>IF($R$4&lt;&gt;$C$17,"",IF($D$73="","",$D$73))</f>
        <v>44982</v>
      </c>
      <c r="W326" s="12">
        <f>IF($R$4&lt;&gt;$C$17,"",IF($V326="","",$E$73))</f>
        <v>0</v>
      </c>
      <c r="X326" s="12">
        <f t="shared" si="102"/>
        <v>0</v>
      </c>
      <c r="Y326" s="12">
        <f t="shared" si="103"/>
        <v>0</v>
      </c>
    </row>
    <row r="327" spans="21:25" ht="12.75">
      <c r="U327" s="4">
        <f>IF($R$4&lt;&gt;$C$17,"",IF($D$73="","",$C$4))</f>
        <v>0</v>
      </c>
      <c r="V327" s="6">
        <f>IF($R$4&lt;&gt;$C$17,"",IF($D$73="","",$D$73))</f>
        <v>44982</v>
      </c>
      <c r="W327" s="12">
        <f>IF($R$4&lt;&gt;$C$17,"",IF($V327="","",$E$73))</f>
        <v>0</v>
      </c>
      <c r="X327" s="12">
        <f t="shared" si="102"/>
        <v>0</v>
      </c>
      <c r="Y327" s="12">
        <f t="shared" si="103"/>
        <v>0</v>
      </c>
    </row>
    <row r="328" spans="21:25" ht="12.75">
      <c r="U328" s="4">
        <f>IF($R$4&lt;&gt;$C$17,"",IF($D$73="","",$C$4))</f>
        <v>0</v>
      </c>
      <c r="V328" s="6">
        <f>IF($R$4&lt;&gt;$C$17,"",IF($D$73="","",$D$73))</f>
        <v>44982</v>
      </c>
      <c r="W328" s="12">
        <f>IF($R$4&lt;&gt;$C$17,"",IF($V328="","",$E$73))</f>
        <v>0</v>
      </c>
      <c r="X328" s="12">
        <f t="shared" si="102"/>
        <v>0</v>
      </c>
      <c r="Y328" s="12">
        <f t="shared" si="103"/>
        <v>0</v>
      </c>
    </row>
    <row r="329" spans="21:25" ht="12.75">
      <c r="U329" s="4">
        <f>IF($D$74="","",$C$4)</f>
        <v>0</v>
      </c>
      <c r="V329" s="6">
        <f>IF($D$74="","",$D$74)</f>
        <v>44983</v>
      </c>
      <c r="W329" s="12">
        <f>IF($V329="","",$E$74)</f>
        <v>0</v>
      </c>
      <c r="X329" s="12">
        <f aca="true" t="shared" si="104" ref="X329:X334">IF($R$4=$C$17,$F$74,"")</f>
        <v>0</v>
      </c>
      <c r="Y329" s="12">
        <f aca="true" t="shared" si="105" ref="Y329:Y334">IF($R$4=$C$17,$G$74,"")</f>
        <v>0</v>
      </c>
    </row>
    <row r="330" spans="21:25" ht="12.75">
      <c r="U330" s="4">
        <f>IF($R$4&lt;&gt;$C$17,"",IF($D$74="","",$C$4))</f>
        <v>0</v>
      </c>
      <c r="V330" s="6">
        <f>IF($R$4&lt;&gt;$C$17,"",IF($D$74="","",$D$74))</f>
        <v>44983</v>
      </c>
      <c r="W330" s="12">
        <f>IF($R$4&lt;&gt;$C$17,"",IF($V330="","",$E$74))</f>
        <v>0</v>
      </c>
      <c r="X330" s="12">
        <f t="shared" si="104"/>
        <v>0</v>
      </c>
      <c r="Y330" s="12">
        <f t="shared" si="105"/>
        <v>0</v>
      </c>
    </row>
    <row r="331" spans="21:25" ht="12.75">
      <c r="U331" s="4">
        <f>IF($R$4&lt;&gt;$C$17,"",IF($D$74="","",$C$4))</f>
        <v>0</v>
      </c>
      <c r="V331" s="6">
        <f>IF($R$4&lt;&gt;$C$17,"",IF($D$74="","",$D$74))</f>
        <v>44983</v>
      </c>
      <c r="W331" s="12">
        <f>IF($R$4&lt;&gt;$C$17,"",IF($V331="","",$E$74))</f>
        <v>0</v>
      </c>
      <c r="X331" s="12">
        <f t="shared" si="104"/>
        <v>0</v>
      </c>
      <c r="Y331" s="12">
        <f t="shared" si="105"/>
        <v>0</v>
      </c>
    </row>
    <row r="332" spans="21:25" ht="12.75">
      <c r="U332" s="4">
        <f>IF($R$4&lt;&gt;$C$17,"",IF($D$74="","",$C$4))</f>
        <v>0</v>
      </c>
      <c r="V332" s="6">
        <f>IF($R$4&lt;&gt;$C$17,"",IF($D$74="","",$D$74))</f>
        <v>44983</v>
      </c>
      <c r="W332" s="12">
        <f>IF($R$4&lt;&gt;$C$17,"",IF($V332="","",$E$74))</f>
        <v>0</v>
      </c>
      <c r="X332" s="12">
        <f t="shared" si="104"/>
        <v>0</v>
      </c>
      <c r="Y332" s="12">
        <f t="shared" si="105"/>
        <v>0</v>
      </c>
    </row>
    <row r="333" spans="21:25" ht="12.75">
      <c r="U333" s="4">
        <f>IF($R$4&lt;&gt;$C$17,"",IF($D$74="","",$C$4))</f>
        <v>0</v>
      </c>
      <c r="V333" s="6">
        <f>IF($R$4&lt;&gt;$C$17,"",IF($D$74="","",$D$74))</f>
        <v>44983</v>
      </c>
      <c r="W333" s="12">
        <f>IF($R$4&lt;&gt;$C$17,"",IF($V333="","",$E$74))</f>
        <v>0</v>
      </c>
      <c r="X333" s="12">
        <f t="shared" si="104"/>
        <v>0</v>
      </c>
      <c r="Y333" s="12">
        <f t="shared" si="105"/>
        <v>0</v>
      </c>
    </row>
    <row r="334" spans="21:25" ht="12.75">
      <c r="U334" s="4">
        <f>IF($R$4&lt;&gt;$C$17,"",IF($D$74="","",$C$4))</f>
        <v>0</v>
      </c>
      <c r="V334" s="6">
        <f>IF($R$4&lt;&gt;$C$17,"",IF($D$74="","",$D$74))</f>
        <v>44983</v>
      </c>
      <c r="W334" s="12">
        <f>IF($R$4&lt;&gt;$C$17,"",IF($V334="","",$E$74))</f>
        <v>0</v>
      </c>
      <c r="X334" s="12">
        <f t="shared" si="104"/>
        <v>0</v>
      </c>
      <c r="Y334" s="12">
        <f t="shared" si="105"/>
        <v>0</v>
      </c>
    </row>
    <row r="335" spans="21:25" ht="12.75">
      <c r="U335" s="4">
        <f>IF($D$75="","",$C$4)</f>
        <v>0</v>
      </c>
      <c r="V335" s="6">
        <f>IF($D$75="","",$D$75)</f>
        <v>44989</v>
      </c>
      <c r="W335" s="12">
        <f>IF($V335="","",$E$75)</f>
        <v>0</v>
      </c>
      <c r="X335" s="12">
        <f aca="true" t="shared" si="106" ref="X335:X340">IF($R$4=$C$17,$F$75,"")</f>
        <v>0</v>
      </c>
      <c r="Y335" s="12">
        <f aca="true" t="shared" si="107" ref="Y335:Y340">IF($R$4=$C$17,$G$75,"")</f>
        <v>0</v>
      </c>
    </row>
    <row r="336" spans="21:25" ht="12.75">
      <c r="U336" s="4">
        <f>IF($R$4&lt;&gt;$C$17,"",IF($D$75="","",$C$4))</f>
        <v>0</v>
      </c>
      <c r="V336" s="6">
        <f>IF($R$4&lt;&gt;$C$17,"",IF($D$75="","",$D$75))</f>
        <v>44989</v>
      </c>
      <c r="W336" s="12">
        <f>IF($R$4&lt;&gt;$C$17,"",IF($V336="","",$E$75))</f>
        <v>0</v>
      </c>
      <c r="X336" s="12">
        <f t="shared" si="106"/>
        <v>0</v>
      </c>
      <c r="Y336" s="12">
        <f t="shared" si="107"/>
        <v>0</v>
      </c>
    </row>
    <row r="337" spans="21:25" ht="12.75">
      <c r="U337" s="4">
        <f>IF($R$4&lt;&gt;$C$17,"",IF($D$75="","",$C$4))</f>
        <v>0</v>
      </c>
      <c r="V337" s="6">
        <f>IF($R$4&lt;&gt;$C$17,"",IF($D$75="","",$D$75))</f>
        <v>44989</v>
      </c>
      <c r="W337" s="12">
        <f>IF($R$4&lt;&gt;$C$17,"",IF($V337="","",$E$75))</f>
        <v>0</v>
      </c>
      <c r="X337" s="12">
        <f t="shared" si="106"/>
        <v>0</v>
      </c>
      <c r="Y337" s="12">
        <f t="shared" si="107"/>
        <v>0</v>
      </c>
    </row>
    <row r="338" spans="21:25" ht="12.75">
      <c r="U338" s="4">
        <f>IF($R$4&lt;&gt;$C$17,"",IF($D$75="","",$C$4))</f>
        <v>0</v>
      </c>
      <c r="V338" s="6">
        <f>IF($R$4&lt;&gt;$C$17,"",IF($D$75="","",$D$75))</f>
        <v>44989</v>
      </c>
      <c r="W338" s="12">
        <f>IF($R$4&lt;&gt;$C$17,"",IF($V338="","",$E$75))</f>
        <v>0</v>
      </c>
      <c r="X338" s="12">
        <f t="shared" si="106"/>
        <v>0</v>
      </c>
      <c r="Y338" s="12">
        <f t="shared" si="107"/>
        <v>0</v>
      </c>
    </row>
    <row r="339" spans="21:25" ht="12.75">
      <c r="U339" s="4">
        <f>IF($R$4&lt;&gt;$C$17,"",IF($D$75="","",$C$4))</f>
        <v>0</v>
      </c>
      <c r="V339" s="6">
        <f>IF($R$4&lt;&gt;$C$17,"",IF($D$75="","",$D$75))</f>
        <v>44989</v>
      </c>
      <c r="W339" s="12">
        <f>IF($R$4&lt;&gt;$C$17,"",IF($V339="","",$E$75))</f>
        <v>0</v>
      </c>
      <c r="X339" s="12">
        <f t="shared" si="106"/>
        <v>0</v>
      </c>
      <c r="Y339" s="12">
        <f t="shared" si="107"/>
        <v>0</v>
      </c>
    </row>
    <row r="340" spans="21:25" ht="12.75">
      <c r="U340" s="4">
        <f>IF($R$4&lt;&gt;$C$17,"",IF($D$75="","",$C$4))</f>
        <v>0</v>
      </c>
      <c r="V340" s="6">
        <f>IF($R$4&lt;&gt;$C$17,"",IF($D$75="","",$D$75))</f>
        <v>44989</v>
      </c>
      <c r="W340" s="12">
        <f>IF($R$4&lt;&gt;$C$17,"",IF($V340="","",$E$75))</f>
        <v>0</v>
      </c>
      <c r="X340" s="12">
        <f t="shared" si="106"/>
        <v>0</v>
      </c>
      <c r="Y340" s="12">
        <f t="shared" si="107"/>
        <v>0</v>
      </c>
    </row>
    <row r="341" spans="21:25" ht="12.75">
      <c r="U341" s="4">
        <f>IF($D$76="","",$C$4)</f>
        <v>0</v>
      </c>
      <c r="V341" s="6">
        <f>IF($D$76="","",$D$76)</f>
        <v>44990</v>
      </c>
      <c r="W341" s="12">
        <f>IF($V341="","",$E$76)</f>
        <v>0</v>
      </c>
      <c r="X341" s="12">
        <f aca="true" t="shared" si="108" ref="X341:X346">IF($R$4=$C$17,$F$76,"")</f>
        <v>0</v>
      </c>
      <c r="Y341" s="12">
        <f aca="true" t="shared" si="109" ref="Y341:Y346">IF($R$4=$C$17,$G$76,"")</f>
        <v>0</v>
      </c>
    </row>
    <row r="342" spans="21:25" ht="12.75">
      <c r="U342" s="4">
        <f>IF($R$4&lt;&gt;$C$17,"",IF($D$76="","",$C$4))</f>
        <v>0</v>
      </c>
      <c r="V342" s="6">
        <f>IF($R$4&lt;&gt;$C$17,"",IF($D$76="","",$D$76))</f>
        <v>44990</v>
      </c>
      <c r="W342" s="12">
        <f>IF($R$4&lt;&gt;$C$17,"",IF($V342="","",$E$76))</f>
        <v>0</v>
      </c>
      <c r="X342" s="12">
        <f t="shared" si="108"/>
        <v>0</v>
      </c>
      <c r="Y342" s="12">
        <f t="shared" si="109"/>
        <v>0</v>
      </c>
    </row>
    <row r="343" spans="21:25" ht="12.75">
      <c r="U343" s="4">
        <f>IF($R$4&lt;&gt;$C$17,"",IF($D$76="","",$C$4))</f>
        <v>0</v>
      </c>
      <c r="V343" s="6">
        <f>IF($R$4&lt;&gt;$C$17,"",IF($D$76="","",$D$76))</f>
        <v>44990</v>
      </c>
      <c r="W343" s="12">
        <f>IF($R$4&lt;&gt;$C$17,"",IF($V343="","",$E$76))</f>
        <v>0</v>
      </c>
      <c r="X343" s="12">
        <f t="shared" si="108"/>
        <v>0</v>
      </c>
      <c r="Y343" s="12">
        <f t="shared" si="109"/>
        <v>0</v>
      </c>
    </row>
    <row r="344" spans="21:25" ht="12.75">
      <c r="U344" s="4">
        <f>IF($R$4&lt;&gt;$C$17,"",IF($D$76="","",$C$4))</f>
        <v>0</v>
      </c>
      <c r="V344" s="6">
        <f>IF($R$4&lt;&gt;$C$17,"",IF($D$76="","",$D$76))</f>
        <v>44990</v>
      </c>
      <c r="W344" s="12">
        <f>IF($R$4&lt;&gt;$C$17,"",IF($V344="","",$E$76))</f>
        <v>0</v>
      </c>
      <c r="X344" s="12">
        <f t="shared" si="108"/>
        <v>0</v>
      </c>
      <c r="Y344" s="12">
        <f t="shared" si="109"/>
        <v>0</v>
      </c>
    </row>
    <row r="345" spans="21:25" ht="12.75">
      <c r="U345" s="4">
        <f>IF($R$4&lt;&gt;$C$17,"",IF($D$76="","",$C$4))</f>
        <v>0</v>
      </c>
      <c r="V345" s="6">
        <f>IF($R$4&lt;&gt;$C$17,"",IF($D$76="","",$D$76))</f>
        <v>44990</v>
      </c>
      <c r="W345" s="12">
        <f>IF($R$4&lt;&gt;$C$17,"",IF($V345="","",$E$76))</f>
        <v>0</v>
      </c>
      <c r="X345" s="12">
        <f t="shared" si="108"/>
        <v>0</v>
      </c>
      <c r="Y345" s="12">
        <f t="shared" si="109"/>
        <v>0</v>
      </c>
    </row>
    <row r="346" spans="21:25" ht="12.75">
      <c r="U346" s="4">
        <f>IF($R$4&lt;&gt;$C$17,"",IF($D$76="","",$C$4))</f>
        <v>0</v>
      </c>
      <c r="V346" s="6">
        <f>IF($R$4&lt;&gt;$C$17,"",IF($D$76="","",$D$76))</f>
        <v>44990</v>
      </c>
      <c r="W346" s="12">
        <f>IF($R$4&lt;&gt;$C$17,"",IF($V346="","",$E$76))</f>
        <v>0</v>
      </c>
      <c r="X346" s="12">
        <f t="shared" si="108"/>
        <v>0</v>
      </c>
      <c r="Y346" s="12">
        <f t="shared" si="109"/>
        <v>0</v>
      </c>
    </row>
    <row r="347" spans="21:25" ht="12.75">
      <c r="U347" s="4">
        <f>IF($D$77="","",$C$4)</f>
        <v>0</v>
      </c>
      <c r="V347" s="6">
        <f>IF($D$77="","",$D$77)</f>
        <v>44996</v>
      </c>
      <c r="W347" s="12">
        <f>IF($V347="","",$E$77)</f>
        <v>0</v>
      </c>
      <c r="X347" s="12">
        <f aca="true" t="shared" si="110" ref="X347:X352">IF($R$4=$C$17,$F$77,"")</f>
        <v>0</v>
      </c>
      <c r="Y347" s="12">
        <f aca="true" t="shared" si="111" ref="Y347:Y352">IF($R$4=$C$17,$G$77,"")</f>
        <v>0</v>
      </c>
    </row>
    <row r="348" spans="21:25" ht="12.75">
      <c r="U348" s="4">
        <f>IF($R$4&lt;&gt;$C$17,"",IF($D$77="","",$C$4))</f>
        <v>0</v>
      </c>
      <c r="V348" s="6">
        <f>IF($R$4&lt;&gt;$C$17,"",IF($D$77="","",$D$77))</f>
        <v>44996</v>
      </c>
      <c r="W348" s="12">
        <f>IF($R$4&lt;&gt;$C$17,"",IF($V348="","",$E$77))</f>
        <v>0</v>
      </c>
      <c r="X348" s="12">
        <f t="shared" si="110"/>
        <v>0</v>
      </c>
      <c r="Y348" s="12">
        <f t="shared" si="111"/>
        <v>0</v>
      </c>
    </row>
    <row r="349" spans="21:25" ht="12.75">
      <c r="U349" s="4">
        <f>IF($R$4&lt;&gt;$C$17,"",IF($D$77="","",$C$4))</f>
        <v>0</v>
      </c>
      <c r="V349" s="6">
        <f>IF($R$4&lt;&gt;$C$17,"",IF($D$77="","",$D$77))</f>
        <v>44996</v>
      </c>
      <c r="W349" s="12">
        <f>IF($R$4&lt;&gt;$C$17,"",IF($V349="","",$E$77))</f>
        <v>0</v>
      </c>
      <c r="X349" s="12">
        <f t="shared" si="110"/>
        <v>0</v>
      </c>
      <c r="Y349" s="12">
        <f t="shared" si="111"/>
        <v>0</v>
      </c>
    </row>
    <row r="350" spans="21:25" ht="12.75">
      <c r="U350" s="4">
        <f>IF($R$4&lt;&gt;$C$17,"",IF($D$77="","",$C$4))</f>
        <v>0</v>
      </c>
      <c r="V350" s="6">
        <f>IF($R$4&lt;&gt;$C$17,"",IF($D$77="","",$D$77))</f>
        <v>44996</v>
      </c>
      <c r="W350" s="12">
        <f>IF($R$4&lt;&gt;$C$17,"",IF($V350="","",$E$77))</f>
        <v>0</v>
      </c>
      <c r="X350" s="12">
        <f t="shared" si="110"/>
        <v>0</v>
      </c>
      <c r="Y350" s="12">
        <f t="shared" si="111"/>
        <v>0</v>
      </c>
    </row>
    <row r="351" spans="21:25" ht="12.75">
      <c r="U351" s="4">
        <f>IF($R$4&lt;&gt;$C$17,"",IF($D$77="","",$C$4))</f>
        <v>0</v>
      </c>
      <c r="V351" s="6">
        <f>IF($R$4&lt;&gt;$C$17,"",IF($D$77="","",$D$77))</f>
        <v>44996</v>
      </c>
      <c r="W351" s="12">
        <f>IF($R$4&lt;&gt;$C$17,"",IF($V351="","",$E$77))</f>
        <v>0</v>
      </c>
      <c r="X351" s="12">
        <f t="shared" si="110"/>
        <v>0</v>
      </c>
      <c r="Y351" s="12">
        <f t="shared" si="111"/>
        <v>0</v>
      </c>
    </row>
    <row r="352" spans="21:25" ht="12.75">
      <c r="U352" s="4">
        <f>IF($R$4&lt;&gt;$C$17,"",IF($D$77="","",$C$4))</f>
        <v>0</v>
      </c>
      <c r="V352" s="6">
        <f>IF($R$4&lt;&gt;$C$17,"",IF($D$77="","",$D$77))</f>
        <v>44996</v>
      </c>
      <c r="W352" s="12">
        <f>IF($R$4&lt;&gt;$C$17,"",IF($V352="","",$E$77))</f>
        <v>0</v>
      </c>
      <c r="X352" s="12">
        <f t="shared" si="110"/>
        <v>0</v>
      </c>
      <c r="Y352" s="12">
        <f t="shared" si="111"/>
        <v>0</v>
      </c>
    </row>
    <row r="353" spans="21:25" ht="12.75">
      <c r="U353" s="4">
        <f>IF($D$78="","",$C$4)</f>
        <v>0</v>
      </c>
      <c r="V353" s="6">
        <f>IF($D$78="","",$D$78)</f>
        <v>44997</v>
      </c>
      <c r="W353" s="12">
        <f>IF($V353="","",$E$78)</f>
        <v>0</v>
      </c>
      <c r="X353" s="12">
        <f aca="true" t="shared" si="112" ref="X353:X358">IF($R$4=$C$17,$F$78,"")</f>
        <v>0</v>
      </c>
      <c r="Y353" s="12">
        <f aca="true" t="shared" si="113" ref="Y353:Y358">IF($R$4=$C$17,$G$78,"")</f>
        <v>0</v>
      </c>
    </row>
    <row r="354" spans="21:25" ht="12.75">
      <c r="U354" s="4">
        <f>IF($R$4&lt;&gt;$C$17,"",IF($D$78="","",$C$4))</f>
        <v>0</v>
      </c>
      <c r="V354" s="6">
        <f>IF($R$4&lt;&gt;$C$17,"",IF($D$78="","",$D$78))</f>
        <v>44997</v>
      </c>
      <c r="W354" s="12">
        <f>IF($R$4&lt;&gt;$C$17,"",IF($V354="","",$E$78))</f>
        <v>0</v>
      </c>
      <c r="X354" s="12">
        <f t="shared" si="112"/>
        <v>0</v>
      </c>
      <c r="Y354" s="12">
        <f t="shared" si="113"/>
        <v>0</v>
      </c>
    </row>
    <row r="355" spans="21:25" ht="12.75">
      <c r="U355" s="4">
        <f>IF($R$4&lt;&gt;$C$17,"",IF($D$78="","",$C$4))</f>
        <v>0</v>
      </c>
      <c r="V355" s="6">
        <f>IF($R$4&lt;&gt;$C$17,"",IF($D$78="","",$D$78))</f>
        <v>44997</v>
      </c>
      <c r="W355" s="12">
        <f>IF($R$4&lt;&gt;$C$17,"",IF($V355="","",$E$78))</f>
        <v>0</v>
      </c>
      <c r="X355" s="12">
        <f t="shared" si="112"/>
        <v>0</v>
      </c>
      <c r="Y355" s="12">
        <f t="shared" si="113"/>
        <v>0</v>
      </c>
    </row>
    <row r="356" spans="21:25" ht="12.75">
      <c r="U356" s="4">
        <f>IF($R$4&lt;&gt;$C$17,"",IF($D$78="","",$C$4))</f>
        <v>0</v>
      </c>
      <c r="V356" s="6">
        <f>IF($R$4&lt;&gt;$C$17,"",IF($D$78="","",$D$78))</f>
        <v>44997</v>
      </c>
      <c r="W356" s="12">
        <f>IF($R$4&lt;&gt;$C$17,"",IF($V356="","",$E$78))</f>
        <v>0</v>
      </c>
      <c r="X356" s="12">
        <f t="shared" si="112"/>
        <v>0</v>
      </c>
      <c r="Y356" s="12">
        <f t="shared" si="113"/>
        <v>0</v>
      </c>
    </row>
    <row r="357" spans="21:25" ht="12.75">
      <c r="U357" s="4">
        <f>IF($R$4&lt;&gt;$C$17,"",IF($D$78="","",$C$4))</f>
        <v>0</v>
      </c>
      <c r="V357" s="6">
        <f>IF($R$4&lt;&gt;$C$17,"",IF($D$78="","",$D$78))</f>
        <v>44997</v>
      </c>
      <c r="W357" s="12">
        <f>IF($R$4&lt;&gt;$C$17,"",IF($V357="","",$E$78))</f>
        <v>0</v>
      </c>
      <c r="X357" s="12">
        <f t="shared" si="112"/>
        <v>0</v>
      </c>
      <c r="Y357" s="12">
        <f t="shared" si="113"/>
        <v>0</v>
      </c>
    </row>
    <row r="358" spans="21:25" ht="12.75">
      <c r="U358" s="4">
        <f>IF($R$4&lt;&gt;$C$17,"",IF($D$78="","",$C$4))</f>
        <v>0</v>
      </c>
      <c r="V358" s="6">
        <f>IF($R$4&lt;&gt;$C$17,"",IF($D$78="","",$D$78))</f>
        <v>44997</v>
      </c>
      <c r="W358" s="12">
        <f>IF($R$4&lt;&gt;$C$17,"",IF($V358="","",$E$78))</f>
        <v>0</v>
      </c>
      <c r="X358" s="12">
        <f t="shared" si="112"/>
        <v>0</v>
      </c>
      <c r="Y358" s="12">
        <f t="shared" si="113"/>
        <v>0</v>
      </c>
    </row>
    <row r="359" spans="21:25" ht="12.75">
      <c r="U359" s="4">
        <f>IF($D$79="","",$C$4)</f>
        <v>0</v>
      </c>
      <c r="V359" s="6">
        <f>IF($D$79="","",$D$79)</f>
        <v>45003</v>
      </c>
      <c r="W359" s="12">
        <f>IF($V359="","",$E$79)</f>
        <v>0</v>
      </c>
      <c r="X359" s="12">
        <f aca="true" t="shared" si="114" ref="X359:X364">IF($R$4=$C$17,$F$79,"")</f>
        <v>0</v>
      </c>
      <c r="Y359" s="12">
        <f aca="true" t="shared" si="115" ref="Y359:Y364">IF($R$4=$C$17,$G$79,"")</f>
        <v>0</v>
      </c>
    </row>
    <row r="360" spans="21:25" ht="12.75">
      <c r="U360" s="4">
        <f>IF($R$4&lt;&gt;$C$17,"",IF($D$79="","",$C$4))</f>
        <v>0</v>
      </c>
      <c r="V360" s="6">
        <f>IF($R$4&lt;&gt;$C$17,"",IF($D$79="","",$D$79))</f>
        <v>45003</v>
      </c>
      <c r="W360" s="12">
        <f>IF($R$4&lt;&gt;$C$17,"",IF($V360="","",$E$79))</f>
        <v>0</v>
      </c>
      <c r="X360" s="12">
        <f t="shared" si="114"/>
        <v>0</v>
      </c>
      <c r="Y360" s="12">
        <f t="shared" si="115"/>
        <v>0</v>
      </c>
    </row>
    <row r="361" spans="21:25" ht="12.75">
      <c r="U361" s="4">
        <f>IF($R$4&lt;&gt;$C$17,"",IF($D$79="","",$C$4))</f>
        <v>0</v>
      </c>
      <c r="V361" s="6">
        <f>IF($R$4&lt;&gt;$C$17,"",IF($D$79="","",$D$79))</f>
        <v>45003</v>
      </c>
      <c r="W361" s="12">
        <f>IF($R$4&lt;&gt;$C$17,"",IF($V361="","",$E$79))</f>
        <v>0</v>
      </c>
      <c r="X361" s="12">
        <f t="shared" si="114"/>
        <v>0</v>
      </c>
      <c r="Y361" s="12">
        <f t="shared" si="115"/>
        <v>0</v>
      </c>
    </row>
    <row r="362" spans="21:25" ht="12.75">
      <c r="U362" s="4">
        <f>IF($R$4&lt;&gt;$C$17,"",IF($D$79="","",$C$4))</f>
        <v>0</v>
      </c>
      <c r="V362" s="6">
        <f>IF($R$4&lt;&gt;$C$17,"",IF($D$79="","",$D$79))</f>
        <v>45003</v>
      </c>
      <c r="W362" s="12">
        <f>IF($R$4&lt;&gt;$C$17,"",IF($V362="","",$E$79))</f>
        <v>0</v>
      </c>
      <c r="X362" s="12">
        <f t="shared" si="114"/>
        <v>0</v>
      </c>
      <c r="Y362" s="12">
        <f t="shared" si="115"/>
        <v>0</v>
      </c>
    </row>
    <row r="363" spans="21:25" ht="12.75">
      <c r="U363" s="4">
        <f>IF($R$4&lt;&gt;$C$17,"",IF($D$79="","",$C$4))</f>
        <v>0</v>
      </c>
      <c r="V363" s="6">
        <f>IF($R$4&lt;&gt;$C$17,"",IF($D$79="","",$D$79))</f>
        <v>45003</v>
      </c>
      <c r="W363" s="12">
        <f>IF($R$4&lt;&gt;$C$17,"",IF($V363="","",$E$79))</f>
        <v>0</v>
      </c>
      <c r="X363" s="12">
        <f t="shared" si="114"/>
        <v>0</v>
      </c>
      <c r="Y363" s="12">
        <f t="shared" si="115"/>
        <v>0</v>
      </c>
    </row>
    <row r="364" spans="21:25" ht="12.75">
      <c r="U364" s="4">
        <f>IF($R$4&lt;&gt;$C$17,"",IF($D$79="","",$C$4))</f>
        <v>0</v>
      </c>
      <c r="V364" s="6">
        <f>IF($R$4&lt;&gt;$C$17,"",IF($D$79="","",$D$79))</f>
        <v>45003</v>
      </c>
      <c r="W364" s="12">
        <f>IF($R$4&lt;&gt;$C$17,"",IF($V364="","",$E$79))</f>
        <v>0</v>
      </c>
      <c r="X364" s="12">
        <f t="shared" si="114"/>
        <v>0</v>
      </c>
      <c r="Y364" s="12">
        <f t="shared" si="115"/>
        <v>0</v>
      </c>
    </row>
    <row r="365" spans="21:25" ht="12.75">
      <c r="U365" s="4">
        <f>IF($D$80="","",$C$4)</f>
        <v>0</v>
      </c>
      <c r="V365" s="6">
        <f>IF($D$80="","",$D$80)</f>
        <v>45004</v>
      </c>
      <c r="W365" s="12">
        <f>IF($V365="","",$E$80)</f>
        <v>0</v>
      </c>
      <c r="X365" s="12">
        <f aca="true" t="shared" si="116" ref="X365:X370">IF($R$4=$C$17,$F$80,"")</f>
        <v>0</v>
      </c>
      <c r="Y365" s="12">
        <f aca="true" t="shared" si="117" ref="Y365:Y370">IF($R$4=$C$17,$G$80,"")</f>
        <v>0</v>
      </c>
    </row>
    <row r="366" spans="21:25" ht="12.75">
      <c r="U366" s="4">
        <f>IF($R$4&lt;&gt;$C$17,"",IF($D$80="","",$C$4))</f>
        <v>0</v>
      </c>
      <c r="V366" s="6">
        <f>IF($R$4&lt;&gt;$C$17,"",IF($D$80="","",$D$80))</f>
        <v>45004</v>
      </c>
      <c r="W366" s="12">
        <f>IF($R$4&lt;&gt;$C$17,"",IF($V366="","",$E$80))</f>
        <v>0</v>
      </c>
      <c r="X366" s="12">
        <f t="shared" si="116"/>
        <v>0</v>
      </c>
      <c r="Y366" s="12">
        <f t="shared" si="117"/>
        <v>0</v>
      </c>
    </row>
    <row r="367" spans="21:25" ht="12.75">
      <c r="U367" s="4">
        <f>IF($R$4&lt;&gt;$C$17,"",IF($D$80="","",$C$4))</f>
        <v>0</v>
      </c>
      <c r="V367" s="6">
        <f>IF($R$4&lt;&gt;$C$17,"",IF($D$80="","",$D$80))</f>
        <v>45004</v>
      </c>
      <c r="W367" s="12">
        <f>IF($R$4&lt;&gt;$C$17,"",IF($V367="","",$E$80))</f>
        <v>0</v>
      </c>
      <c r="X367" s="12">
        <f t="shared" si="116"/>
        <v>0</v>
      </c>
      <c r="Y367" s="12">
        <f t="shared" si="117"/>
        <v>0</v>
      </c>
    </row>
    <row r="368" spans="21:25" ht="12.75">
      <c r="U368" s="4">
        <f>IF($R$4&lt;&gt;$C$17,"",IF($D$80="","",$C$4))</f>
        <v>0</v>
      </c>
      <c r="V368" s="6">
        <f>IF($R$4&lt;&gt;$C$17,"",IF($D$80="","",$D$80))</f>
        <v>45004</v>
      </c>
      <c r="W368" s="12">
        <f>IF($R$4&lt;&gt;$C$17,"",IF($V368="","",$E$80))</f>
        <v>0</v>
      </c>
      <c r="X368" s="12">
        <f t="shared" si="116"/>
        <v>0</v>
      </c>
      <c r="Y368" s="12">
        <f t="shared" si="117"/>
        <v>0</v>
      </c>
    </row>
    <row r="369" spans="21:25" ht="12.75">
      <c r="U369" s="4">
        <f>IF($R$4&lt;&gt;$C$17,"",IF($D$80="","",$C$4))</f>
        <v>0</v>
      </c>
      <c r="V369" s="6">
        <f>IF($R$4&lt;&gt;$C$17,"",IF($D$80="","",$D$80))</f>
        <v>45004</v>
      </c>
      <c r="W369" s="12">
        <f>IF($R$4&lt;&gt;$C$17,"",IF($V369="","",$E$80))</f>
        <v>0</v>
      </c>
      <c r="X369" s="12">
        <f t="shared" si="116"/>
        <v>0</v>
      </c>
      <c r="Y369" s="12">
        <f t="shared" si="117"/>
        <v>0</v>
      </c>
    </row>
    <row r="370" spans="21:25" ht="12.75">
      <c r="U370" s="4">
        <f>IF($R$4&lt;&gt;$C$17,"",IF($D$80="","",$C$4))</f>
        <v>0</v>
      </c>
      <c r="V370" s="6">
        <f>IF($R$4&lt;&gt;$C$17,"",IF($D$80="","",$D$80))</f>
        <v>45004</v>
      </c>
      <c r="W370" s="12">
        <f>IF($R$4&lt;&gt;$C$17,"",IF($V370="","",$E$80))</f>
        <v>0</v>
      </c>
      <c r="X370" s="12">
        <f t="shared" si="116"/>
        <v>0</v>
      </c>
      <c r="Y370" s="12">
        <f t="shared" si="117"/>
        <v>0</v>
      </c>
    </row>
    <row r="371" spans="21:25" ht="12.75">
      <c r="U371" s="4">
        <f>IF($D$81="","",$C$4)</f>
        <v>0</v>
      </c>
      <c r="V371" s="6">
        <f>IF($D$81="","",$D$81)</f>
        <v>45010</v>
      </c>
      <c r="W371" s="12">
        <f>IF($V371="","",$E$81)</f>
        <v>0</v>
      </c>
      <c r="X371" s="12">
        <f aca="true" t="shared" si="118" ref="X371:X376">IF($R$4=$C$17,$F$81,"")</f>
        <v>0</v>
      </c>
      <c r="Y371" s="12">
        <f aca="true" t="shared" si="119" ref="Y371:Y376">IF($R$4=$C$17,$G$81,"")</f>
        <v>0</v>
      </c>
    </row>
    <row r="372" spans="21:25" ht="12.75">
      <c r="U372" s="4">
        <f>IF($R$4&lt;&gt;$C$17,"",IF($D$81="","",$C$4))</f>
        <v>0</v>
      </c>
      <c r="V372" s="6">
        <f>IF($R$4&lt;&gt;$C$17,"",IF($D$81="","",$D$81))</f>
        <v>45010</v>
      </c>
      <c r="W372" s="12">
        <f>IF($R$4&lt;&gt;$C$17,"",IF($V372="","",$E$81))</f>
        <v>0</v>
      </c>
      <c r="X372" s="12">
        <f t="shared" si="118"/>
        <v>0</v>
      </c>
      <c r="Y372" s="12">
        <f t="shared" si="119"/>
        <v>0</v>
      </c>
    </row>
    <row r="373" spans="21:25" ht="12.75">
      <c r="U373" s="4">
        <f>IF($R$4&lt;&gt;$C$17,"",IF($D$81="","",$C$4))</f>
        <v>0</v>
      </c>
      <c r="V373" s="6">
        <f>IF($R$4&lt;&gt;$C$17,"",IF($D$81="","",$D$81))</f>
        <v>45010</v>
      </c>
      <c r="W373" s="12">
        <f>IF($R$4&lt;&gt;$C$17,"",IF($V373="","",$E$81))</f>
        <v>0</v>
      </c>
      <c r="X373" s="12">
        <f t="shared" si="118"/>
        <v>0</v>
      </c>
      <c r="Y373" s="12">
        <f t="shared" si="119"/>
        <v>0</v>
      </c>
    </row>
    <row r="374" spans="21:25" ht="12.75">
      <c r="U374" s="4">
        <f>IF($R$4&lt;&gt;$C$17,"",IF($D$81="","",$C$4))</f>
        <v>0</v>
      </c>
      <c r="V374" s="6">
        <f>IF($R$4&lt;&gt;$C$17,"",IF($D$81="","",$D$81))</f>
        <v>45010</v>
      </c>
      <c r="W374" s="12">
        <f>IF($R$4&lt;&gt;$C$17,"",IF($V374="","",$E$81))</f>
        <v>0</v>
      </c>
      <c r="X374" s="12">
        <f t="shared" si="118"/>
        <v>0</v>
      </c>
      <c r="Y374" s="12">
        <f t="shared" si="119"/>
        <v>0</v>
      </c>
    </row>
    <row r="375" spans="21:25" ht="12.75">
      <c r="U375" s="4">
        <f>IF($R$4&lt;&gt;$C$17,"",IF($D$81="","",$C$4))</f>
        <v>0</v>
      </c>
      <c r="V375" s="6">
        <f>IF($R$4&lt;&gt;$C$17,"",IF($D$81="","",$D$81))</f>
        <v>45010</v>
      </c>
      <c r="W375" s="12">
        <f>IF($R$4&lt;&gt;$C$17,"",IF($V375="","",$E$81))</f>
        <v>0</v>
      </c>
      <c r="X375" s="12">
        <f t="shared" si="118"/>
        <v>0</v>
      </c>
      <c r="Y375" s="12">
        <f t="shared" si="119"/>
        <v>0</v>
      </c>
    </row>
    <row r="376" spans="21:25" ht="12.75">
      <c r="U376" s="4">
        <f>IF($R$4&lt;&gt;$C$17,"",IF($D$81="","",$C$4))</f>
        <v>0</v>
      </c>
      <c r="V376" s="6">
        <f>IF($R$4&lt;&gt;$C$17,"",IF($D$81="","",$D$81))</f>
        <v>45010</v>
      </c>
      <c r="W376" s="12">
        <f>IF($R$4&lt;&gt;$C$17,"",IF($V376="","",$E$81))</f>
        <v>0</v>
      </c>
      <c r="X376" s="12">
        <f t="shared" si="118"/>
        <v>0</v>
      </c>
      <c r="Y376" s="12">
        <f t="shared" si="119"/>
        <v>0</v>
      </c>
    </row>
    <row r="377" spans="21:25" ht="12.75">
      <c r="U377" s="4">
        <f>IF($D$82="","",$C$4)</f>
        <v>0</v>
      </c>
      <c r="V377" s="6">
        <f>IF($D$82="","",$D$82)</f>
        <v>45011</v>
      </c>
      <c r="W377" s="12">
        <f>IF($V377="","",$E$82)</f>
        <v>0</v>
      </c>
      <c r="X377" s="12">
        <f aca="true" t="shared" si="120" ref="X377:X382">IF($R$4=$C$17,$F$82,"")</f>
        <v>0</v>
      </c>
      <c r="Y377" s="12">
        <f aca="true" t="shared" si="121" ref="Y377:Y382">IF($R$4=$C$17,$G$82,"")</f>
        <v>0</v>
      </c>
    </row>
    <row r="378" spans="21:25" ht="12.75">
      <c r="U378" s="4">
        <f>IF($R$4&lt;&gt;$C$17,"",IF($D$82="","",$C$4))</f>
        <v>0</v>
      </c>
      <c r="V378" s="6">
        <f>IF($R$4&lt;&gt;$C$17,"",IF($D$82="","",$D$82))</f>
        <v>45011</v>
      </c>
      <c r="W378" s="12">
        <f>IF($R$4&lt;&gt;$C$17,"",IF($V378="","",$E$82))</f>
        <v>0</v>
      </c>
      <c r="X378" s="12">
        <f t="shared" si="120"/>
        <v>0</v>
      </c>
      <c r="Y378" s="12">
        <f t="shared" si="121"/>
        <v>0</v>
      </c>
    </row>
    <row r="379" spans="21:25" ht="12.75">
      <c r="U379" s="4">
        <f>IF($R$4&lt;&gt;$C$17,"",IF($D$82="","",$C$4))</f>
        <v>0</v>
      </c>
      <c r="V379" s="6">
        <f>IF($R$4&lt;&gt;$C$17,"",IF($D$82="","",$D$82))</f>
        <v>45011</v>
      </c>
      <c r="W379" s="12">
        <f>IF($R$4&lt;&gt;$C$17,"",IF($V379="","",$E$82))</f>
        <v>0</v>
      </c>
      <c r="X379" s="12">
        <f t="shared" si="120"/>
        <v>0</v>
      </c>
      <c r="Y379" s="12">
        <f t="shared" si="121"/>
        <v>0</v>
      </c>
    </row>
    <row r="380" spans="21:25" ht="12.75">
      <c r="U380" s="4">
        <f>IF($R$4&lt;&gt;$C$17,"",IF($D$82="","",$C$4))</f>
        <v>0</v>
      </c>
      <c r="V380" s="6">
        <f>IF($R$4&lt;&gt;$C$17,"",IF($D$82="","",$D$82))</f>
        <v>45011</v>
      </c>
      <c r="W380" s="12">
        <f>IF($R$4&lt;&gt;$C$17,"",IF($V380="","",$E$82))</f>
        <v>0</v>
      </c>
      <c r="X380" s="12">
        <f t="shared" si="120"/>
        <v>0</v>
      </c>
      <c r="Y380" s="12">
        <f t="shared" si="121"/>
        <v>0</v>
      </c>
    </row>
    <row r="381" spans="21:25" ht="12.75">
      <c r="U381" s="4">
        <f>IF($R$4&lt;&gt;$C$17,"",IF($D$82="","",$C$4))</f>
        <v>0</v>
      </c>
      <c r="V381" s="6">
        <f>IF($R$4&lt;&gt;$C$17,"",IF($D$82="","",$D$82))</f>
        <v>45011</v>
      </c>
      <c r="W381" s="12">
        <f>IF($R$4&lt;&gt;$C$17,"",IF($V382="","",$E$82))</f>
        <v>0</v>
      </c>
      <c r="X381" s="12">
        <f t="shared" si="120"/>
        <v>0</v>
      </c>
      <c r="Y381" s="12">
        <f t="shared" si="121"/>
        <v>0</v>
      </c>
    </row>
    <row r="382" spans="21:25" ht="12.75">
      <c r="U382" s="4">
        <f>IF($R$4&lt;&gt;$C$17,"",IF($D$82="","",$C$4))</f>
        <v>0</v>
      </c>
      <c r="V382" s="6">
        <f>IF($R$4&lt;&gt;$C$17,"",IF($D$82="","",$D$82))</f>
        <v>45011</v>
      </c>
      <c r="W382" s="12">
        <f>IF($R$4&lt;&gt;$C$17,"",IF($V382="","",$E$82))</f>
        <v>0</v>
      </c>
      <c r="X382" s="12">
        <f t="shared" si="120"/>
        <v>0</v>
      </c>
      <c r="Y382" s="12">
        <f t="shared" si="121"/>
        <v>0</v>
      </c>
    </row>
    <row r="383" spans="21:25" ht="12.75">
      <c r="U383" s="4">
        <f>IF($D$83="","",$C$4)</f>
        <v>0</v>
      </c>
      <c r="V383" s="6">
        <f>IF($D$83="","",$D$83)</f>
        <v>45017</v>
      </c>
      <c r="W383" s="12">
        <f>IF($V383="","",$E$83)</f>
        <v>0</v>
      </c>
      <c r="X383" s="12">
        <f aca="true" t="shared" si="122" ref="X383:X388">IF($R$4=$C$17,$F$83,"")</f>
        <v>0</v>
      </c>
      <c r="Y383" s="12">
        <f aca="true" t="shared" si="123" ref="Y383:Y388">IF($R$4=$C$17,$G$83,"")</f>
        <v>0</v>
      </c>
    </row>
    <row r="384" spans="21:25" ht="12.75">
      <c r="U384" s="4">
        <f>IF($R$4&lt;&gt;$C$17,"",IF($D$83="","",$C$4))</f>
        <v>0</v>
      </c>
      <c r="V384" s="6">
        <f>IF($R$4&lt;&gt;$C$17,"",IF($D$83="","",$D$83))</f>
        <v>45017</v>
      </c>
      <c r="W384" s="12">
        <f>IF($R$4&lt;&gt;$C$17,"",IF($V384="","",$E$83))</f>
        <v>0</v>
      </c>
      <c r="X384" s="12">
        <f t="shared" si="122"/>
        <v>0</v>
      </c>
      <c r="Y384" s="12">
        <f t="shared" si="123"/>
        <v>0</v>
      </c>
    </row>
    <row r="385" spans="21:25" ht="12.75">
      <c r="U385" s="4">
        <f>IF($R$4&lt;&gt;$C$17,"",IF($D$83="","",$C$4))</f>
        <v>0</v>
      </c>
      <c r="V385" s="6">
        <f>IF($R$4&lt;&gt;$C$17,"",IF($D$83="","",$D$83))</f>
        <v>45017</v>
      </c>
      <c r="W385" s="12">
        <f>IF($R$4&lt;&gt;$C$17,"",IF($V385="","",$E$83))</f>
        <v>0</v>
      </c>
      <c r="X385" s="12">
        <f t="shared" si="122"/>
        <v>0</v>
      </c>
      <c r="Y385" s="12">
        <f t="shared" si="123"/>
        <v>0</v>
      </c>
    </row>
    <row r="386" spans="21:25" ht="12.75">
      <c r="U386" s="4">
        <f>IF($R$4&lt;&gt;$C$17,"",IF($D$83="","",$C$4))</f>
        <v>0</v>
      </c>
      <c r="V386" s="6">
        <f>IF($R$4&lt;&gt;$C$17,"",IF($D$83="","",$D$83))</f>
        <v>45017</v>
      </c>
      <c r="W386" s="12">
        <f>IF($R$4&lt;&gt;$C$17,"",IF($V386="","",$E$83))</f>
        <v>0</v>
      </c>
      <c r="X386" s="12">
        <f t="shared" si="122"/>
        <v>0</v>
      </c>
      <c r="Y386" s="12">
        <f t="shared" si="123"/>
        <v>0</v>
      </c>
    </row>
    <row r="387" spans="21:25" ht="12.75">
      <c r="U387" s="4">
        <f>IF($R$4&lt;&gt;$C$17,"",IF($D$83="","",$C$4))</f>
        <v>0</v>
      </c>
      <c r="V387" s="6">
        <f>IF($R$4&lt;&gt;$C$17,"",IF($D$83="","",$D$83))</f>
        <v>45017</v>
      </c>
      <c r="W387" s="12">
        <f>IF($R$4&lt;&gt;$C$17,"",IF($V387="","",$E$83))</f>
        <v>0</v>
      </c>
      <c r="X387" s="12">
        <f t="shared" si="122"/>
        <v>0</v>
      </c>
      <c r="Y387" s="12">
        <f t="shared" si="123"/>
        <v>0</v>
      </c>
    </row>
    <row r="388" spans="21:25" ht="12.75">
      <c r="U388" s="4">
        <f>IF($R$4&lt;&gt;$C$17,"",IF($D$83="","",$C$4))</f>
        <v>0</v>
      </c>
      <c r="V388" s="6">
        <f>IF($R$4&lt;&gt;$C$17,"",IF($D$83="","",$D$83))</f>
        <v>45017</v>
      </c>
      <c r="W388" s="12">
        <f>IF($R$4&lt;&gt;$C$17,"",IF($V388="","",$E$83))</f>
        <v>0</v>
      </c>
      <c r="X388" s="12">
        <f t="shared" si="122"/>
        <v>0</v>
      </c>
      <c r="Y388" s="12">
        <f t="shared" si="123"/>
        <v>0</v>
      </c>
    </row>
    <row r="389" spans="21:25" ht="12.75">
      <c r="U389" s="4">
        <f>IF($D$84="","",$C$4)</f>
        <v>0</v>
      </c>
      <c r="V389" s="6">
        <f>IF($D$84="","",$D$84)</f>
        <v>45018</v>
      </c>
      <c r="W389" s="12">
        <f>IF($V389="","",$E$84)</f>
        <v>0</v>
      </c>
      <c r="X389" s="12">
        <f aca="true" t="shared" si="124" ref="X389:X394">IF($R$4=$C$17,$F$84,"")</f>
        <v>0</v>
      </c>
      <c r="Y389" s="12">
        <f aca="true" t="shared" si="125" ref="Y389:Y394">IF($R$4=$C$17,$G$84,"")</f>
        <v>0</v>
      </c>
    </row>
    <row r="390" spans="21:25" ht="12.75">
      <c r="U390" s="4">
        <f>IF($R$4&lt;&gt;$C$17,"",IF($D$84="","",$C$4))</f>
        <v>0</v>
      </c>
      <c r="V390" s="6">
        <f>IF($R$4&lt;&gt;$C$17,"",IF($D$84="","",$D$84))</f>
        <v>45018</v>
      </c>
      <c r="W390" s="12">
        <f>IF($R$4&lt;&gt;$C$17,"",IF($V390="","",$E$84))</f>
        <v>0</v>
      </c>
      <c r="X390" s="12">
        <f t="shared" si="124"/>
        <v>0</v>
      </c>
      <c r="Y390" s="12">
        <f t="shared" si="125"/>
        <v>0</v>
      </c>
    </row>
    <row r="391" spans="21:25" ht="12.75">
      <c r="U391" s="4">
        <f>IF($R$4&lt;&gt;$C$17,"",IF($D$84="","",$C$4))</f>
        <v>0</v>
      </c>
      <c r="V391" s="6">
        <f>IF($R$4&lt;&gt;$C$17,"",IF($D$84="","",$D$84))</f>
        <v>45018</v>
      </c>
      <c r="W391" s="12">
        <f>IF($R$4&lt;&gt;$C$17,"",IF($V391="","",$E$84))</f>
        <v>0</v>
      </c>
      <c r="X391" s="12">
        <f t="shared" si="124"/>
        <v>0</v>
      </c>
      <c r="Y391" s="12">
        <f t="shared" si="125"/>
        <v>0</v>
      </c>
    </row>
    <row r="392" spans="21:25" ht="12.75">
      <c r="U392" s="4">
        <f>IF($R$4&lt;&gt;$C$17,"",IF($D$84="","",$C$4))</f>
        <v>0</v>
      </c>
      <c r="V392" s="6">
        <f>IF($R$4&lt;&gt;$C$17,"",IF($D$84="","",$D$84))</f>
        <v>45018</v>
      </c>
      <c r="W392" s="12">
        <f>IF($R$4&lt;&gt;$C$17,"",IF($V392="","",$E$84))</f>
        <v>0</v>
      </c>
      <c r="X392" s="12">
        <f t="shared" si="124"/>
        <v>0</v>
      </c>
      <c r="Y392" s="12">
        <f t="shared" si="125"/>
        <v>0</v>
      </c>
    </row>
    <row r="393" spans="21:25" ht="12.75">
      <c r="U393" s="4">
        <f>IF($R$4&lt;&gt;$C$17,"",IF($D$84="","",$C$4))</f>
        <v>0</v>
      </c>
      <c r="V393" s="6">
        <f>IF($R$4&lt;&gt;$C$17,"",IF($D$84="","",$D$84))</f>
        <v>45018</v>
      </c>
      <c r="W393" s="12">
        <f>IF($R$4&lt;&gt;$C$17,"",IF($V393="","",$E$84))</f>
        <v>0</v>
      </c>
      <c r="X393" s="12">
        <f t="shared" si="124"/>
        <v>0</v>
      </c>
      <c r="Y393" s="12">
        <f t="shared" si="125"/>
        <v>0</v>
      </c>
    </row>
    <row r="394" spans="21:25" ht="12.75">
      <c r="U394" s="4">
        <f>IF($R$4&lt;&gt;$C$17,"",IF($D$84="","",$C$4))</f>
        <v>0</v>
      </c>
      <c r="V394" s="6">
        <f>IF($R$4&lt;&gt;$C$17,"",IF($D$84="","",$D$84))</f>
        <v>45018</v>
      </c>
      <c r="W394" s="12">
        <f>IF($R$4&lt;&gt;$C$17,"",IF($V394="","",$E$84))</f>
        <v>0</v>
      </c>
      <c r="X394" s="12">
        <f t="shared" si="124"/>
        <v>0</v>
      </c>
      <c r="Y394" s="12">
        <f t="shared" si="125"/>
        <v>0</v>
      </c>
    </row>
    <row r="395" spans="21:25" ht="12.75">
      <c r="U395" s="4">
        <f>IF($D$85="","",$C$4)</f>
        <v>0</v>
      </c>
      <c r="V395" s="6">
        <f>IF($D$85="","",$D$85)</f>
        <v>45024</v>
      </c>
      <c r="W395" s="12" t="str">
        <f>IF($V395="","",$E$85)</f>
        <v>Ostern</v>
      </c>
      <c r="X395" s="12">
        <f aca="true" t="shared" si="126" ref="X395:X400">IF($R$4=$C$17,$F$85,"")</f>
        <v>0</v>
      </c>
      <c r="Y395" s="12">
        <f aca="true" t="shared" si="127" ref="Y395:Y400">IF($R$4=$C$17,$G$85,"")</f>
        <v>0</v>
      </c>
    </row>
    <row r="396" spans="21:25" ht="12.75">
      <c r="U396" s="4">
        <f>IF($R$4&lt;&gt;$C$17,"",IF($D$85="","",$C$4))</f>
        <v>0</v>
      </c>
      <c r="V396" s="6">
        <f>IF($R$4&lt;&gt;$C$17,"",IF($D$85="","",$D$85))</f>
        <v>45024</v>
      </c>
      <c r="W396" s="12" t="str">
        <f>IF($R$4&lt;&gt;$C$17,"",IF($V396="","",$E$85))</f>
        <v>Ostern</v>
      </c>
      <c r="X396" s="12">
        <f t="shared" si="126"/>
        <v>0</v>
      </c>
      <c r="Y396" s="12">
        <f t="shared" si="127"/>
        <v>0</v>
      </c>
    </row>
    <row r="397" spans="21:25" ht="12.75">
      <c r="U397" s="4">
        <f>IF($R$4&lt;&gt;$C$17,"",IF($D$85="","",$C$4))</f>
        <v>0</v>
      </c>
      <c r="V397" s="6">
        <f>IF($R$4&lt;&gt;$C$17,"",IF($D$85="","",$D$85))</f>
        <v>45024</v>
      </c>
      <c r="W397" s="12" t="str">
        <f>IF($R$4&lt;&gt;$C$17,"",IF($V397="","",$E$85))</f>
        <v>Ostern</v>
      </c>
      <c r="X397" s="12">
        <f t="shared" si="126"/>
        <v>0</v>
      </c>
      <c r="Y397" s="12">
        <f t="shared" si="127"/>
        <v>0</v>
      </c>
    </row>
    <row r="398" spans="21:25" ht="12.75">
      <c r="U398" s="4">
        <f>IF($R$4&lt;&gt;$C$17,"",IF($D$85="","",$C$4))</f>
        <v>0</v>
      </c>
      <c r="V398" s="6">
        <f>IF($R$4&lt;&gt;$C$17,"",IF($D$85="","",$D$85))</f>
        <v>45024</v>
      </c>
      <c r="W398" s="12" t="str">
        <f>IF($R$4&lt;&gt;$C$17,"",IF($V398="","",$E$85))</f>
        <v>Ostern</v>
      </c>
      <c r="X398" s="12">
        <f t="shared" si="126"/>
        <v>0</v>
      </c>
      <c r="Y398" s="12">
        <f t="shared" si="127"/>
        <v>0</v>
      </c>
    </row>
    <row r="399" spans="21:25" ht="12.75">
      <c r="U399" s="4">
        <f>IF($R$4&lt;&gt;$C$17,"",IF($D$85="","",$C$4))</f>
        <v>0</v>
      </c>
      <c r="V399" s="6">
        <f>IF($R$4&lt;&gt;$C$17,"",IF($D$85="","",$D$85))</f>
        <v>45024</v>
      </c>
      <c r="W399" s="12" t="str">
        <f>IF($R$4&lt;&gt;$C$17,"",IF($V399="","",$E$85))</f>
        <v>Ostern</v>
      </c>
      <c r="X399" s="12">
        <f t="shared" si="126"/>
        <v>0</v>
      </c>
      <c r="Y399" s="12">
        <f t="shared" si="127"/>
        <v>0</v>
      </c>
    </row>
    <row r="400" spans="21:25" ht="12.75">
      <c r="U400" s="4">
        <f>IF($R$4&lt;&gt;$C$17,"",IF($D$85="","",$C$4))</f>
        <v>0</v>
      </c>
      <c r="V400" s="6">
        <f>IF($R$4&lt;&gt;$C$17,"",IF($D$85="","",$D$85))</f>
        <v>45024</v>
      </c>
      <c r="W400" s="12" t="str">
        <f>IF($R$4&lt;&gt;$C$17,"",IF($V400="","",$E$85))</f>
        <v>Ostern</v>
      </c>
      <c r="X400" s="12">
        <f t="shared" si="126"/>
        <v>0</v>
      </c>
      <c r="Y400" s="12">
        <f t="shared" si="127"/>
        <v>0</v>
      </c>
    </row>
    <row r="401" spans="21:25" ht="12.75">
      <c r="U401" s="4">
        <f>IF($D$86="","",$C$4)</f>
        <v>0</v>
      </c>
      <c r="V401" s="6">
        <f>IF($D$86="","",$D$86)</f>
        <v>45025</v>
      </c>
      <c r="W401" s="12" t="str">
        <f>IF($V401="","",$E$86)</f>
        <v>Ostern</v>
      </c>
      <c r="X401" s="12">
        <f aca="true" t="shared" si="128" ref="X401:X406">IF($R$4=$C$17,$F$86,"")</f>
        <v>0</v>
      </c>
      <c r="Y401" s="12">
        <f aca="true" t="shared" si="129" ref="Y401:Y406">IF($R$4=$C$17,$G$86,"")</f>
        <v>0</v>
      </c>
    </row>
    <row r="402" spans="21:25" ht="12.75">
      <c r="U402" s="4">
        <f>IF($R$4&lt;&gt;$C$17,"",IF($D$86="","",$C$4))</f>
        <v>0</v>
      </c>
      <c r="V402" s="6">
        <f>IF($R$4&lt;&gt;$C$17,"",IF($D$86="","",$D$86))</f>
        <v>45025</v>
      </c>
      <c r="W402" s="12" t="str">
        <f>IF($R$4&lt;&gt;$C$17,"",IF($V402="","",$E$86))</f>
        <v>Ostern</v>
      </c>
      <c r="X402" s="12">
        <f t="shared" si="128"/>
        <v>0</v>
      </c>
      <c r="Y402" s="12">
        <f t="shared" si="129"/>
        <v>0</v>
      </c>
    </row>
    <row r="403" spans="21:25" ht="12.75">
      <c r="U403" s="4">
        <f>IF($R$4&lt;&gt;$C$17,"",IF($D$86="","",$C$4))</f>
        <v>0</v>
      </c>
      <c r="V403" s="6">
        <f>IF($R$4&lt;&gt;$C$17,"",IF($D$86="","",$D$86))</f>
        <v>45025</v>
      </c>
      <c r="W403" s="12" t="str">
        <f>IF($R$4&lt;&gt;$C$17,"",IF($V403="","",$E$86))</f>
        <v>Ostern</v>
      </c>
      <c r="X403" s="12">
        <f t="shared" si="128"/>
        <v>0</v>
      </c>
      <c r="Y403" s="12">
        <f t="shared" si="129"/>
        <v>0</v>
      </c>
    </row>
    <row r="404" spans="21:25" ht="12.75">
      <c r="U404" s="4">
        <f>IF($R$4&lt;&gt;$C$17,"",IF($D$86="","",$C$4))</f>
        <v>0</v>
      </c>
      <c r="V404" s="6">
        <f>IF($R$4&lt;&gt;$C$17,"",IF($D$86="","",$D$86))</f>
        <v>45025</v>
      </c>
      <c r="W404" s="12" t="str">
        <f>IF($R$4&lt;&gt;$C$17,"",IF($V404="","",$E$86))</f>
        <v>Ostern</v>
      </c>
      <c r="X404" s="12">
        <f t="shared" si="128"/>
        <v>0</v>
      </c>
      <c r="Y404" s="12">
        <f t="shared" si="129"/>
        <v>0</v>
      </c>
    </row>
    <row r="405" spans="21:25" ht="12.75">
      <c r="U405" s="4">
        <f>IF($R$4&lt;&gt;$C$17,"",IF($D$86="","",$C$4))</f>
        <v>0</v>
      </c>
      <c r="V405" s="6">
        <f>IF($R$4&lt;&gt;$C$17,"",IF($D$86="","",$D$86))</f>
        <v>45025</v>
      </c>
      <c r="W405" s="12" t="str">
        <f>IF($R$4&lt;&gt;$C$17,"",IF($V405="","",$E$86))</f>
        <v>Ostern</v>
      </c>
      <c r="X405" s="12">
        <f t="shared" si="128"/>
        <v>0</v>
      </c>
      <c r="Y405" s="12">
        <f t="shared" si="129"/>
        <v>0</v>
      </c>
    </row>
    <row r="406" spans="21:25" ht="12.75">
      <c r="U406" s="4">
        <f>IF($R$4&lt;&gt;$C$17,"",IF($D$86="","",$C$4))</f>
        <v>0</v>
      </c>
      <c r="V406" s="6">
        <f>IF($R$4&lt;&gt;$C$17,"",IF($D$86="","",$D$86))</f>
        <v>45025</v>
      </c>
      <c r="W406" s="12" t="str">
        <f>IF($R$4&lt;&gt;$C$17,"",IF($V406="","",$E$86))</f>
        <v>Ostern</v>
      </c>
      <c r="X406" s="12">
        <f t="shared" si="128"/>
        <v>0</v>
      </c>
      <c r="Y406" s="12">
        <f t="shared" si="129"/>
        <v>0</v>
      </c>
    </row>
    <row r="407" spans="21:25" ht="12.75">
      <c r="U407" s="4">
        <f>IF($D$87="","",$C$4)</f>
        <v>0</v>
      </c>
      <c r="V407" s="6">
        <f>IF($D$87="","",$D$87)</f>
        <v>45031</v>
      </c>
      <c r="W407" s="12">
        <f>IF($V407="","",$E$87)</f>
        <v>0</v>
      </c>
      <c r="X407" s="12">
        <f aca="true" t="shared" si="130" ref="X407:X412">IF($R$4=$C$17,$F$87,"")</f>
        <v>0</v>
      </c>
      <c r="Y407" s="12">
        <f aca="true" t="shared" si="131" ref="Y407:Y412">IF($R$4=$C$17,$G$87,"")</f>
        <v>0</v>
      </c>
    </row>
    <row r="408" spans="21:25" ht="12.75">
      <c r="U408" s="4">
        <f>IF($R$4&lt;&gt;$C$17,"",IF($D$87="","",$C$4))</f>
        <v>0</v>
      </c>
      <c r="V408" s="6">
        <f>IF($R$4&lt;&gt;$C$17,"",IF($D$87="","",$D$87))</f>
        <v>45031</v>
      </c>
      <c r="W408" s="12">
        <f>IF($R$4&lt;&gt;$C$17,"",IF($V408="","",$E$87))</f>
        <v>0</v>
      </c>
      <c r="X408" s="12">
        <f t="shared" si="130"/>
        <v>0</v>
      </c>
      <c r="Y408" s="12">
        <f t="shared" si="131"/>
        <v>0</v>
      </c>
    </row>
    <row r="409" spans="21:25" ht="12.75">
      <c r="U409" s="4">
        <f>IF($R$4&lt;&gt;$C$17,"",IF($D$87="","",$C$4))</f>
        <v>0</v>
      </c>
      <c r="V409" s="6">
        <f>IF($R$4&lt;&gt;$C$17,"",IF($D$87="","",$D$87))</f>
        <v>45031</v>
      </c>
      <c r="W409" s="12">
        <f>IF($R$4&lt;&gt;$C$17,"",IF($V409="","",$E$87))</f>
        <v>0</v>
      </c>
      <c r="X409" s="12">
        <f t="shared" si="130"/>
        <v>0</v>
      </c>
      <c r="Y409" s="12">
        <f t="shared" si="131"/>
        <v>0</v>
      </c>
    </row>
    <row r="410" spans="21:25" ht="12.75">
      <c r="U410" s="4">
        <f>IF($R$4&lt;&gt;$C$17,"",IF($D$87="","",$C$4))</f>
        <v>0</v>
      </c>
      <c r="V410" s="6">
        <f>IF($R$4&lt;&gt;$C$17,"",IF($D$87="","",$D$87))</f>
        <v>45031</v>
      </c>
      <c r="W410" s="12">
        <f>IF($R$4&lt;&gt;$C$17,"",IF($V410="","",$E$87))</f>
        <v>0</v>
      </c>
      <c r="X410" s="12">
        <f t="shared" si="130"/>
        <v>0</v>
      </c>
      <c r="Y410" s="12">
        <f t="shared" si="131"/>
        <v>0</v>
      </c>
    </row>
    <row r="411" spans="21:25" ht="12.75">
      <c r="U411" s="4">
        <f>IF($R$4&lt;&gt;$C$17,"",IF($D$87="","",$C$4))</f>
        <v>0</v>
      </c>
      <c r="V411" s="6">
        <f>IF($R$4&lt;&gt;$C$17,"",IF($D$87="","",$D$87))</f>
        <v>45031</v>
      </c>
      <c r="W411" s="12">
        <f>IF($R$4&lt;&gt;$C$17,"",IF($V411="","",$E$87))</f>
        <v>0</v>
      </c>
      <c r="X411" s="12">
        <f t="shared" si="130"/>
        <v>0</v>
      </c>
      <c r="Y411" s="12">
        <f t="shared" si="131"/>
        <v>0</v>
      </c>
    </row>
    <row r="412" spans="21:25" ht="12.75">
      <c r="U412" s="4">
        <f>IF($R$4&lt;&gt;$C$17,"",IF($D$87="","",$C$4))</f>
        <v>0</v>
      </c>
      <c r="V412" s="6">
        <f>IF($R$4&lt;&gt;$C$17,"",IF($D$87="","",$D$87))</f>
        <v>45031</v>
      </c>
      <c r="W412" s="12">
        <f>IF($R$4&lt;&gt;$C$17,"",IF($V412="","",$E$87))</f>
        <v>0</v>
      </c>
      <c r="X412" s="12">
        <f t="shared" si="130"/>
        <v>0</v>
      </c>
      <c r="Y412" s="12">
        <f t="shared" si="131"/>
        <v>0</v>
      </c>
    </row>
    <row r="413" spans="21:25" ht="12.75">
      <c r="U413" s="4">
        <f>IF($D$88="","",$C$4)</f>
        <v>0</v>
      </c>
      <c r="V413" s="6">
        <f>IF($D$88="","",$D$88)</f>
        <v>45032</v>
      </c>
      <c r="W413" s="12">
        <f>IF($V413="","",$E$88)</f>
        <v>0</v>
      </c>
      <c r="X413" s="12">
        <f aca="true" t="shared" si="132" ref="X413:X418">IF($R$4=$C$17,$F$88,"")</f>
        <v>0</v>
      </c>
      <c r="Y413" s="12">
        <f aca="true" t="shared" si="133" ref="Y413:Y418">IF($R$4=$C$17,$G$88,"")</f>
        <v>0</v>
      </c>
    </row>
    <row r="414" spans="21:25" ht="12.75">
      <c r="U414" s="4">
        <f>IF($R$4&lt;&gt;$C$17,"",IF($D$88="","",$C$4))</f>
        <v>0</v>
      </c>
      <c r="V414" s="6">
        <f>IF($R$4&lt;&gt;$C$17,"",IF($D$88="","",$D$88))</f>
        <v>45032</v>
      </c>
      <c r="W414" s="12">
        <f>IF($R$4&lt;&gt;$C$17,"",IF($V414="","",$E$88))</f>
        <v>0</v>
      </c>
      <c r="X414" s="12">
        <f t="shared" si="132"/>
        <v>0</v>
      </c>
      <c r="Y414" s="12">
        <f t="shared" si="133"/>
        <v>0</v>
      </c>
    </row>
    <row r="415" spans="21:25" ht="12.75">
      <c r="U415" s="4">
        <f>IF($R$4&lt;&gt;$C$17,"",IF($D$88="","",$C$4))</f>
        <v>0</v>
      </c>
      <c r="V415" s="6">
        <f>IF($R$4&lt;&gt;$C$17,"",IF($D$88="","",$D$88))</f>
        <v>45032</v>
      </c>
      <c r="W415" s="12">
        <f>IF($R$4&lt;&gt;$C$17,"",IF($V415="","",$E$88))</f>
        <v>0</v>
      </c>
      <c r="X415" s="12">
        <f t="shared" si="132"/>
        <v>0</v>
      </c>
      <c r="Y415" s="12">
        <f t="shared" si="133"/>
        <v>0</v>
      </c>
    </row>
    <row r="416" spans="21:25" ht="12.75">
      <c r="U416" s="4">
        <f>IF($R$4&lt;&gt;$C$17,"",IF($D$88="","",$C$4))</f>
        <v>0</v>
      </c>
      <c r="V416" s="6">
        <f>IF($R$4&lt;&gt;$C$17,"",IF($D$88="","",$D$88))</f>
        <v>45032</v>
      </c>
      <c r="W416" s="12">
        <f>IF($R$4&lt;&gt;$C$17,"",IF($V416="","",$E$88))</f>
        <v>0</v>
      </c>
      <c r="X416" s="12">
        <f t="shared" si="132"/>
        <v>0</v>
      </c>
      <c r="Y416" s="12">
        <f t="shared" si="133"/>
        <v>0</v>
      </c>
    </row>
    <row r="417" spans="21:25" ht="12.75">
      <c r="U417" s="4">
        <f>IF($R$4&lt;&gt;$C$17,"",IF($D$88="","",$C$4))</f>
        <v>0</v>
      </c>
      <c r="V417" s="6">
        <f>IF($R$4&lt;&gt;$C$17,"",IF($D$88="","",$D$88))</f>
        <v>45032</v>
      </c>
      <c r="W417" s="12">
        <f>IF($R$4&lt;&gt;$C$17,"",IF($V417="","",$E$88))</f>
        <v>0</v>
      </c>
      <c r="X417" s="12">
        <f t="shared" si="132"/>
        <v>0</v>
      </c>
      <c r="Y417" s="12">
        <f t="shared" si="133"/>
        <v>0</v>
      </c>
    </row>
    <row r="418" spans="21:25" ht="12.75">
      <c r="U418" s="4">
        <f>IF($R$4&lt;&gt;$C$17,"",IF($D$88="","",$C$4))</f>
        <v>0</v>
      </c>
      <c r="V418" s="6">
        <f>IF($R$4&lt;&gt;$C$17,"",IF($D$88="","",$D$88))</f>
        <v>45032</v>
      </c>
      <c r="W418" s="12">
        <f>IF($R$4&lt;&gt;$C$17,"",IF($V418="","",$E$88))</f>
        <v>0</v>
      </c>
      <c r="X418" s="12">
        <f t="shared" si="132"/>
        <v>0</v>
      </c>
      <c r="Y418" s="12">
        <f t="shared" si="133"/>
        <v>0</v>
      </c>
    </row>
    <row r="419" spans="21:25" ht="12.75">
      <c r="U419" s="4">
        <f>IF($D$89="","",$C$4)</f>
        <v>0</v>
      </c>
      <c r="V419" s="6">
        <f>IF($D$89="","",$D$89)</f>
        <v>45038</v>
      </c>
      <c r="W419" s="12">
        <f>IF($V419="","",$E$89)</f>
        <v>0</v>
      </c>
      <c r="X419" s="12">
        <f aca="true" t="shared" si="134" ref="X419:X424">IF($R$4=$C$17,$F$89,"")</f>
        <v>0</v>
      </c>
      <c r="Y419" s="12">
        <f aca="true" t="shared" si="135" ref="Y419:Y424">IF($R$4=$C$17,$G$89,"")</f>
        <v>0</v>
      </c>
    </row>
    <row r="420" spans="21:25" ht="12.75">
      <c r="U420" s="4">
        <f>IF($R$4&lt;&gt;$C$17,"",IF($D$89="","",$C$4))</f>
        <v>0</v>
      </c>
      <c r="V420" s="6">
        <f>IF($R$4&lt;&gt;$C$17,"",IF($D$89="","",$D$89))</f>
        <v>45038</v>
      </c>
      <c r="W420" s="12">
        <f>IF($R$4&lt;&gt;$C$17,"",IF($V420="","",$E$89))</f>
        <v>0</v>
      </c>
      <c r="X420" s="12">
        <f t="shared" si="134"/>
        <v>0</v>
      </c>
      <c r="Y420" s="12">
        <f t="shared" si="135"/>
        <v>0</v>
      </c>
    </row>
    <row r="421" spans="21:25" ht="12.75">
      <c r="U421" s="4">
        <f>IF($R$4&lt;&gt;$C$17,"",IF($D$89="","",$C$4))</f>
        <v>0</v>
      </c>
      <c r="V421" s="6">
        <f>IF($R$4&lt;&gt;$C$17,"",IF($D$89="","",$D$89))</f>
        <v>45038</v>
      </c>
      <c r="W421" s="12">
        <f>IF($R$4&lt;&gt;$C$17,"",IF($V421="","",$E$89))</f>
        <v>0</v>
      </c>
      <c r="X421" s="12">
        <f t="shared" si="134"/>
        <v>0</v>
      </c>
      <c r="Y421" s="12">
        <f t="shared" si="135"/>
        <v>0</v>
      </c>
    </row>
    <row r="422" spans="21:25" ht="12.75">
      <c r="U422" s="4">
        <f>IF($R$4&lt;&gt;$C$17,"",IF($D$89="","",$C$4))</f>
        <v>0</v>
      </c>
      <c r="V422" s="6">
        <f>IF($R$4&lt;&gt;$C$17,"",IF($D$89="","",$D$89))</f>
        <v>45038</v>
      </c>
      <c r="W422" s="12">
        <f>IF($R$4&lt;&gt;$C$17,"",IF($V422="","",$E$89))</f>
        <v>0</v>
      </c>
      <c r="X422" s="12">
        <f t="shared" si="134"/>
        <v>0</v>
      </c>
      <c r="Y422" s="12">
        <f t="shared" si="135"/>
        <v>0</v>
      </c>
    </row>
    <row r="423" spans="21:25" ht="12.75">
      <c r="U423" s="4">
        <f>IF($R$4&lt;&gt;$C$17,"",IF($D$89="","",$C$4))</f>
        <v>0</v>
      </c>
      <c r="V423" s="6">
        <f>IF($R$4&lt;&gt;$C$17,"",IF($D$89="","",$D$89))</f>
        <v>45038</v>
      </c>
      <c r="W423" s="12">
        <f>IF($R$4&lt;&gt;$C$17,"",IF($V423="","",$E$89))</f>
        <v>0</v>
      </c>
      <c r="X423" s="12">
        <f t="shared" si="134"/>
        <v>0</v>
      </c>
      <c r="Y423" s="12">
        <f t="shared" si="135"/>
        <v>0</v>
      </c>
    </row>
    <row r="424" spans="21:25" ht="12.75">
      <c r="U424" s="4">
        <f>IF($R$4&lt;&gt;$C$17,"",IF($D$89="","",$C$4))</f>
        <v>0</v>
      </c>
      <c r="V424" s="6">
        <f>IF($R$4&lt;&gt;$C$17,"",IF($D$89="","",$D$89))</f>
        <v>45038</v>
      </c>
      <c r="W424" s="12">
        <f>IF($R$4&lt;&gt;$C$17,"",IF($V424="","",$E$89))</f>
        <v>0</v>
      </c>
      <c r="X424" s="12">
        <f t="shared" si="134"/>
        <v>0</v>
      </c>
      <c r="Y424" s="12">
        <f t="shared" si="135"/>
        <v>0</v>
      </c>
    </row>
    <row r="425" spans="21:25" ht="12.75">
      <c r="U425" s="4">
        <f>IF($D$90="","",$C$4)</f>
        <v>0</v>
      </c>
      <c r="V425" s="6">
        <f>IF($D$90="","",$D$90)</f>
        <v>45039</v>
      </c>
      <c r="W425" s="12">
        <f>IF($V425="","",$E$90)</f>
        <v>0</v>
      </c>
      <c r="X425" s="12">
        <f aca="true" t="shared" si="136" ref="X425:X430">IF($R$4=$C$17,$F$90,"")</f>
        <v>0</v>
      </c>
      <c r="Y425" s="12">
        <f aca="true" t="shared" si="137" ref="Y425:Y430">IF($R$4=$C$17,$G$90,"")</f>
        <v>0</v>
      </c>
    </row>
    <row r="426" spans="21:25" ht="12.75">
      <c r="U426" s="4">
        <f>IF($R$4&lt;&gt;$C$17,"",IF($D$90="","",$C$4))</f>
        <v>0</v>
      </c>
      <c r="V426" s="6">
        <f>IF($R$4&lt;&gt;$C$17,"",IF($D$90="","",$D$90))</f>
        <v>45039</v>
      </c>
      <c r="W426" s="12">
        <f>IF($R$4&lt;&gt;$C$17,"",IF($V426="","",$E$90))</f>
        <v>0</v>
      </c>
      <c r="X426" s="12">
        <f t="shared" si="136"/>
        <v>0</v>
      </c>
      <c r="Y426" s="12">
        <f t="shared" si="137"/>
        <v>0</v>
      </c>
    </row>
    <row r="427" spans="21:25" ht="12.75">
      <c r="U427" s="4">
        <f>IF($R$4&lt;&gt;$C$17,"",IF($D$90="","",$C$4))</f>
        <v>0</v>
      </c>
      <c r="V427" s="6">
        <f>IF($R$4&lt;&gt;$C$17,"",IF($D$90="","",$D$90))</f>
        <v>45039</v>
      </c>
      <c r="W427" s="12">
        <f>IF($R$4&lt;&gt;$C$17,"",IF($V427="","",$E$90))</f>
        <v>0</v>
      </c>
      <c r="X427" s="12">
        <f t="shared" si="136"/>
        <v>0</v>
      </c>
      <c r="Y427" s="12">
        <f t="shared" si="137"/>
        <v>0</v>
      </c>
    </row>
    <row r="428" spans="21:25" ht="12.75">
      <c r="U428" s="4">
        <f>IF($R$4&lt;&gt;$C$17,"",IF($D$90="","",$C$4))</f>
        <v>0</v>
      </c>
      <c r="V428" s="6">
        <f>IF($R$4&lt;&gt;$C$17,"",IF($D$90="","",$D$90))</f>
        <v>45039</v>
      </c>
      <c r="W428" s="12">
        <f>IF($R$4&lt;&gt;$C$17,"",IF($V428="","",$E$90))</f>
        <v>0</v>
      </c>
      <c r="X428" s="12">
        <f t="shared" si="136"/>
        <v>0</v>
      </c>
      <c r="Y428" s="12">
        <f t="shared" si="137"/>
        <v>0</v>
      </c>
    </row>
    <row r="429" spans="21:25" ht="12.75">
      <c r="U429" s="4">
        <f>IF($R$4&lt;&gt;$C$17,"",IF($D$90="","",$C$4))</f>
        <v>0</v>
      </c>
      <c r="V429" s="6">
        <f>IF($R$4&lt;&gt;$C$17,"",IF($D$90="","",$D$90))</f>
        <v>45039</v>
      </c>
      <c r="W429" s="12">
        <f>IF($R$4&lt;&gt;$C$17,"",IF($V429="","",$E$90))</f>
        <v>0</v>
      </c>
      <c r="X429" s="12">
        <f t="shared" si="136"/>
        <v>0</v>
      </c>
      <c r="Y429" s="12">
        <f t="shared" si="137"/>
        <v>0</v>
      </c>
    </row>
    <row r="430" spans="21:25" ht="12.75">
      <c r="U430" s="4">
        <f>IF($R$4&lt;&gt;$C$17,"",IF($D$90="","",$C$4))</f>
        <v>0</v>
      </c>
      <c r="V430" s="6">
        <f>IF($R$4&lt;&gt;$C$17,"",IF($D$90="","",$D$90))</f>
        <v>45039</v>
      </c>
      <c r="W430" s="12">
        <f>IF($R$4&lt;&gt;$C$17,"",IF($V430="","",$E$90))</f>
        <v>0</v>
      </c>
      <c r="X430" s="12">
        <f t="shared" si="136"/>
        <v>0</v>
      </c>
      <c r="Y430" s="12">
        <f t="shared" si="137"/>
        <v>0</v>
      </c>
    </row>
    <row r="431" spans="21:25" ht="12.75">
      <c r="U431" s="4">
        <f>IF($D$91="","",$C$4)</f>
        <v>0</v>
      </c>
      <c r="V431" s="6">
        <f>IF($D$91="","",$D$91)</f>
        <v>45045</v>
      </c>
      <c r="W431" s="12">
        <f>IF($V431="","",$E$91)</f>
        <v>0</v>
      </c>
      <c r="X431" s="12">
        <f aca="true" t="shared" si="138" ref="X431:X436">IF($R$4=$C$17,$F$91,"")</f>
        <v>0</v>
      </c>
      <c r="Y431" s="12">
        <f aca="true" t="shared" si="139" ref="Y431:Y436">IF($R$4=$C$17,$G$91,"")</f>
        <v>0</v>
      </c>
    </row>
    <row r="432" spans="21:25" ht="12.75">
      <c r="U432" s="4">
        <f>IF($R$4&lt;&gt;$C$17,"",IF($D$91="","",$C$4))</f>
        <v>0</v>
      </c>
      <c r="V432" s="6">
        <f>IF($R$4&lt;&gt;$C$17,"",IF($D$91="","",$D$91))</f>
        <v>45045</v>
      </c>
      <c r="W432" s="12">
        <f>IF($R$4&lt;&gt;$C$17,"",IF($V432="","",$E$91))</f>
        <v>0</v>
      </c>
      <c r="X432" s="12">
        <f t="shared" si="138"/>
        <v>0</v>
      </c>
      <c r="Y432" s="12">
        <f t="shared" si="139"/>
        <v>0</v>
      </c>
    </row>
    <row r="433" spans="21:25" ht="12.75">
      <c r="U433" s="4">
        <f>IF($R$4&lt;&gt;$C$17,"",IF($D$91="","",$C$4))</f>
        <v>0</v>
      </c>
      <c r="V433" s="6">
        <f>IF($R$4&lt;&gt;$C$17,"",IF($D$91="","",$D$91))</f>
        <v>45045</v>
      </c>
      <c r="W433" s="12">
        <f>IF($R$4&lt;&gt;$C$17,"",IF($V433="","",$E$91))</f>
        <v>0</v>
      </c>
      <c r="X433" s="12">
        <f t="shared" si="138"/>
        <v>0</v>
      </c>
      <c r="Y433" s="12">
        <f t="shared" si="139"/>
        <v>0</v>
      </c>
    </row>
    <row r="434" spans="21:25" ht="12.75">
      <c r="U434" s="4">
        <f>IF($R$4&lt;&gt;$C$17,"",IF($D$91="","",$C$4))</f>
        <v>0</v>
      </c>
      <c r="V434" s="6">
        <f>IF($R$4&lt;&gt;$C$17,"",IF($D$91="","",$D$91))</f>
        <v>45045</v>
      </c>
      <c r="W434" s="12">
        <f>IF($R$4&lt;&gt;$C$17,"",IF($V434="","",$E$91))</f>
        <v>0</v>
      </c>
      <c r="X434" s="12">
        <f t="shared" si="138"/>
        <v>0</v>
      </c>
      <c r="Y434" s="12">
        <f t="shared" si="139"/>
        <v>0</v>
      </c>
    </row>
    <row r="435" spans="21:25" ht="12.75">
      <c r="U435" s="4">
        <f>IF($R$4&lt;&gt;$C$17,"",IF($D$91="","",$C$4))</f>
        <v>0</v>
      </c>
      <c r="V435" s="6">
        <f>IF($R$4&lt;&gt;$C$17,"",IF($D$91="","",$D$91))</f>
        <v>45045</v>
      </c>
      <c r="W435" s="12">
        <f>IF($R$4&lt;&gt;$C$17,"",IF($V435="","",$E$91))</f>
        <v>0</v>
      </c>
      <c r="X435" s="12">
        <f t="shared" si="138"/>
        <v>0</v>
      </c>
      <c r="Y435" s="12">
        <f t="shared" si="139"/>
        <v>0</v>
      </c>
    </row>
    <row r="436" spans="21:25" ht="12.75">
      <c r="U436" s="4">
        <f>IF($R$4&lt;&gt;$C$17,"",IF($D$91="","",$C$4))</f>
        <v>0</v>
      </c>
      <c r="V436" s="6">
        <f>IF($R$4&lt;&gt;$C$17,"",IF($D$91="","",$D$91))</f>
        <v>45045</v>
      </c>
      <c r="W436" s="12">
        <f>IF($R$4&lt;&gt;$C$17,"",IF($V436="","",$E$91))</f>
        <v>0</v>
      </c>
      <c r="X436" s="12">
        <f t="shared" si="138"/>
        <v>0</v>
      </c>
      <c r="Y436" s="12">
        <f t="shared" si="139"/>
        <v>0</v>
      </c>
    </row>
    <row r="437" spans="21:25" ht="12.75">
      <c r="U437" s="4">
        <f>IF($D$92="","",$C$4)</f>
        <v>0</v>
      </c>
      <c r="V437" s="6">
        <f>IF($D$92="","",$D$92)</f>
        <v>45046</v>
      </c>
      <c r="W437" s="12">
        <f>IF($V437="","",$E$92)</f>
        <v>0</v>
      </c>
      <c r="X437" s="12">
        <f aca="true" t="shared" si="140" ref="X437:X442">IF($R$4=$C$17,$F$92,"")</f>
        <v>0</v>
      </c>
      <c r="Y437" s="12">
        <f aca="true" t="shared" si="141" ref="Y437:Y442">IF($R$4=$C$17,$G$92,"")</f>
        <v>0</v>
      </c>
    </row>
    <row r="438" spans="21:25" ht="12.75">
      <c r="U438" s="4">
        <f>IF($R$4&lt;&gt;$C$17,"",IF($D$92="","",$C$4))</f>
        <v>0</v>
      </c>
      <c r="V438" s="6">
        <f>IF($R$4&lt;&gt;$C$17,"",IF($D$92="","",$D$92))</f>
        <v>45046</v>
      </c>
      <c r="W438" s="12">
        <f>IF($R$4&lt;&gt;$C$17,"",IF($V438="","",$E$92))</f>
        <v>0</v>
      </c>
      <c r="X438" s="12">
        <f t="shared" si="140"/>
        <v>0</v>
      </c>
      <c r="Y438" s="12">
        <f t="shared" si="141"/>
        <v>0</v>
      </c>
    </row>
    <row r="439" spans="21:25" ht="12.75">
      <c r="U439" s="4">
        <f>IF($R$4&lt;&gt;$C$17,"",IF($D$92="","",$C$4))</f>
        <v>0</v>
      </c>
      <c r="V439" s="6">
        <f>IF($R$4&lt;&gt;$C$17,"",IF($D$92="","",$D$92))</f>
        <v>45046</v>
      </c>
      <c r="W439" s="12">
        <f>IF($R$4&lt;&gt;$C$17,"",IF($V439="","",$E$92))</f>
        <v>0</v>
      </c>
      <c r="X439" s="12">
        <f t="shared" si="140"/>
        <v>0</v>
      </c>
      <c r="Y439" s="12">
        <f t="shared" si="141"/>
        <v>0</v>
      </c>
    </row>
    <row r="440" spans="21:25" ht="12.75">
      <c r="U440" s="4">
        <f>IF($R$4&lt;&gt;$C$17,"",IF($D$92="","",$C$4))</f>
        <v>0</v>
      </c>
      <c r="V440" s="6">
        <f>IF($R$4&lt;&gt;$C$17,"",IF($D$92="","",$D$92))</f>
        <v>45046</v>
      </c>
      <c r="W440" s="12">
        <f>IF($R$4&lt;&gt;$C$17,"",IF($V440="","",$E$92))</f>
        <v>0</v>
      </c>
      <c r="X440" s="12">
        <f t="shared" si="140"/>
        <v>0</v>
      </c>
      <c r="Y440" s="12">
        <f t="shared" si="141"/>
        <v>0</v>
      </c>
    </row>
    <row r="441" spans="21:25" ht="12.75">
      <c r="U441" s="4">
        <f>IF($R$4&lt;&gt;$C$17,"",IF($D$92="","",$C$4))</f>
        <v>0</v>
      </c>
      <c r="V441" s="6">
        <f>IF($R$4&lt;&gt;$C$17,"",IF($D$92="","",$D$92))</f>
        <v>45046</v>
      </c>
      <c r="W441" s="12">
        <f>IF($R$4&lt;&gt;$C$17,"",IF($V441="","",$E$92))</f>
        <v>0</v>
      </c>
      <c r="X441" s="12">
        <f t="shared" si="140"/>
        <v>0</v>
      </c>
      <c r="Y441" s="12">
        <f t="shared" si="141"/>
        <v>0</v>
      </c>
    </row>
    <row r="442" spans="21:25" ht="12.75">
      <c r="U442" s="4">
        <f>IF($R$4&lt;&gt;$C$17,"",IF($D$92="","",$C$4))</f>
        <v>0</v>
      </c>
      <c r="V442" s="6">
        <f>IF($R$4&lt;&gt;$C$17,"",IF($D$92="","",$D$92))</f>
        <v>45046</v>
      </c>
      <c r="W442" s="12">
        <f>IF($R$4&lt;&gt;$C$17,"",IF($V442="","",$E$92))</f>
        <v>0</v>
      </c>
      <c r="X442" s="12">
        <f t="shared" si="140"/>
        <v>0</v>
      </c>
      <c r="Y442" s="12">
        <f t="shared" si="141"/>
        <v>0</v>
      </c>
    </row>
    <row r="443" spans="21:25" ht="12.75">
      <c r="U443" s="4">
        <f>IF($D$93="","",$C$4)</f>
        <v>0</v>
      </c>
      <c r="V443" s="6">
        <f>IF($D$93="","",$D$93)</f>
        <v>45052</v>
      </c>
      <c r="W443" s="12">
        <f>IF($V443="","",$E$93)</f>
        <v>0</v>
      </c>
      <c r="X443" s="12">
        <f>IF($R$4=$C$17,$F$93,"")</f>
        <v>0</v>
      </c>
      <c r="Y443" s="12">
        <f>IF($R$4=$C$17,$G$93,"")</f>
        <v>0</v>
      </c>
    </row>
    <row r="444" spans="21:25" ht="12.75">
      <c r="U444" s="4">
        <f>IF($D$93="","",$C$4)</f>
        <v>0</v>
      </c>
      <c r="V444" s="6">
        <f>IF($D$93="","",$D$93)</f>
        <v>45052</v>
      </c>
      <c r="W444" s="12">
        <f>IF($V444="","",$E$93)</f>
        <v>0</v>
      </c>
      <c r="X444" s="12">
        <f>IF($R$4=$C$17,$F$93,"")</f>
        <v>0</v>
      </c>
      <c r="Y444" s="12">
        <f>IF($R$4=$C$17,$G$93,"")</f>
        <v>0</v>
      </c>
    </row>
    <row r="445" spans="21:25" ht="12.75">
      <c r="U445" s="4">
        <f>IF($D$93="","",$C$4)</f>
        <v>0</v>
      </c>
      <c r="V445" s="6">
        <f>IF($D$93="","",$D$93)</f>
        <v>45052</v>
      </c>
      <c r="W445" s="12">
        <f>IF($V445="","",$E$93)</f>
        <v>0</v>
      </c>
      <c r="X445" s="12">
        <f>IF($R$4=$C$17,$F$93,"")</f>
        <v>0</v>
      </c>
      <c r="Y445" s="12">
        <f>IF($R$4=$C$17,$G$93,"")</f>
        <v>0</v>
      </c>
    </row>
    <row r="446" spans="21:25" ht="12.75">
      <c r="U446" s="4">
        <f>IF($D$93="","",$C$4)</f>
        <v>0</v>
      </c>
      <c r="V446" s="6">
        <f>IF($D$93="","",$D$93)</f>
        <v>45052</v>
      </c>
      <c r="W446" s="12">
        <f>IF($V446="","",$E$93)</f>
        <v>0</v>
      </c>
      <c r="X446" s="12">
        <f>IF($R$4=$C$17,$F$93,"")</f>
        <v>0</v>
      </c>
      <c r="Y446" s="12">
        <f>IF($R$4=$C$17,$G$93,"")</f>
        <v>0</v>
      </c>
    </row>
    <row r="447" spans="21:25" ht="12.75">
      <c r="U447" s="4">
        <f>IF($D$93="","",$C$4)</f>
        <v>0</v>
      </c>
      <c r="V447" s="6">
        <f>IF($D$93="","",$D$93)</f>
        <v>45052</v>
      </c>
      <c r="W447" s="12">
        <f>IF($V447="","",$E$93)</f>
        <v>0</v>
      </c>
      <c r="X447" s="12">
        <f>IF($R$4=$C$17,$F$93,"")</f>
        <v>0</v>
      </c>
      <c r="Y447" s="12">
        <f>IF($R$4=$C$17,$G$93,"")</f>
        <v>0</v>
      </c>
    </row>
    <row r="448" spans="21:25" ht="12.75">
      <c r="U448" s="4">
        <f>IF($D$93="","",$C$4)</f>
        <v>0</v>
      </c>
      <c r="V448" s="6">
        <f>IF($D$93="","",$D$93)</f>
        <v>45052</v>
      </c>
      <c r="W448" s="12">
        <f>IF($V448="","",$E$93)</f>
        <v>0</v>
      </c>
      <c r="X448" s="12">
        <f>IF($R$4=$C$17,$F$93,"")</f>
        <v>0</v>
      </c>
      <c r="Y448" s="12">
        <f>IF($R$4=$C$17,$G$93,"")</f>
        <v>0</v>
      </c>
    </row>
    <row r="449" spans="21:25" ht="12.75">
      <c r="U449" s="4">
        <f aca="true" t="shared" si="142" ref="U449:U454">IF($D$94="","",$C$4)</f>
        <v>0</v>
      </c>
      <c r="V449" s="6">
        <f aca="true" t="shared" si="143" ref="V449:V454">IF($D$94="","",$D$94)</f>
        <v>45053</v>
      </c>
      <c r="W449" s="12">
        <f aca="true" t="shared" si="144" ref="W449:W454">IF($V449="","",$E$94)</f>
        <v>0</v>
      </c>
      <c r="X449" s="12">
        <f aca="true" t="shared" si="145" ref="X449:X454">IF($R$4=$C$17,$F$94,"")</f>
        <v>0</v>
      </c>
      <c r="Y449" s="12">
        <f aca="true" t="shared" si="146" ref="Y449:Y454">IF($R$4=$C$17,$G$94,"")</f>
        <v>0</v>
      </c>
    </row>
    <row r="450" spans="21:25" ht="12.75">
      <c r="U450" s="4">
        <f t="shared" si="142"/>
        <v>0</v>
      </c>
      <c r="V450" s="6">
        <f t="shared" si="143"/>
        <v>45053</v>
      </c>
      <c r="W450" s="12">
        <f t="shared" si="144"/>
        <v>0</v>
      </c>
      <c r="X450" s="12">
        <f t="shared" si="145"/>
        <v>0</v>
      </c>
      <c r="Y450" s="12">
        <f t="shared" si="146"/>
        <v>0</v>
      </c>
    </row>
    <row r="451" spans="21:25" ht="12.75">
      <c r="U451" s="4">
        <f t="shared" si="142"/>
        <v>0</v>
      </c>
      <c r="V451" s="6">
        <f t="shared" si="143"/>
        <v>45053</v>
      </c>
      <c r="W451" s="12">
        <f t="shared" si="144"/>
        <v>0</v>
      </c>
      <c r="X451" s="12">
        <f t="shared" si="145"/>
        <v>0</v>
      </c>
      <c r="Y451" s="12">
        <f t="shared" si="146"/>
        <v>0</v>
      </c>
    </row>
    <row r="452" spans="21:25" ht="12.75">
      <c r="U452" s="4">
        <f t="shared" si="142"/>
        <v>0</v>
      </c>
      <c r="V452" s="6">
        <f t="shared" si="143"/>
        <v>45053</v>
      </c>
      <c r="W452" s="12">
        <f t="shared" si="144"/>
        <v>0</v>
      </c>
      <c r="X452" s="12">
        <f t="shared" si="145"/>
        <v>0</v>
      </c>
      <c r="Y452" s="12">
        <f t="shared" si="146"/>
        <v>0</v>
      </c>
    </row>
    <row r="453" spans="21:25" ht="12.75">
      <c r="U453" s="4">
        <f t="shared" si="142"/>
        <v>0</v>
      </c>
      <c r="V453" s="6">
        <f t="shared" si="143"/>
        <v>45053</v>
      </c>
      <c r="W453" s="12">
        <f t="shared" si="144"/>
        <v>0</v>
      </c>
      <c r="X453" s="12">
        <f t="shared" si="145"/>
        <v>0</v>
      </c>
      <c r="Y453" s="12">
        <f t="shared" si="146"/>
        <v>0</v>
      </c>
    </row>
    <row r="454" spans="21:25" ht="12.75">
      <c r="U454" s="4">
        <f t="shared" si="142"/>
        <v>0</v>
      </c>
      <c r="V454" s="6">
        <f t="shared" si="143"/>
        <v>45053</v>
      </c>
      <c r="W454" s="12">
        <f t="shared" si="144"/>
        <v>0</v>
      </c>
      <c r="X454" s="12">
        <f t="shared" si="145"/>
        <v>0</v>
      </c>
      <c r="Y454" s="12">
        <f t="shared" si="146"/>
        <v>0</v>
      </c>
    </row>
    <row r="455" spans="21:25" ht="12.75">
      <c r="U455" s="4">
        <f aca="true" t="shared" si="147" ref="U455:U460">IF($D$95="","",$C$4)</f>
        <v>0</v>
      </c>
      <c r="V455" s="6">
        <f aca="true" t="shared" si="148" ref="V455:V460">IF($D$95="","",$D$95)</f>
        <v>45059</v>
      </c>
      <c r="W455" s="12">
        <f aca="true" t="shared" si="149" ref="W455:W460">IF($V455="","",$E$95)</f>
        <v>0</v>
      </c>
      <c r="X455" s="12">
        <f aca="true" t="shared" si="150" ref="X455:X460">IF($R$4=$C$17,$F$95,"")</f>
        <v>0</v>
      </c>
      <c r="Y455" s="12">
        <f aca="true" t="shared" si="151" ref="Y455:Y460">IF($R$4=$C$17,$G$95,"")</f>
        <v>0</v>
      </c>
    </row>
    <row r="456" spans="21:25" ht="12.75">
      <c r="U456" s="4">
        <f t="shared" si="147"/>
        <v>0</v>
      </c>
      <c r="V456" s="6">
        <f t="shared" si="148"/>
        <v>45059</v>
      </c>
      <c r="W456" s="12">
        <f t="shared" si="149"/>
        <v>0</v>
      </c>
      <c r="X456" s="12">
        <f t="shared" si="150"/>
        <v>0</v>
      </c>
      <c r="Y456" s="12">
        <f t="shared" si="151"/>
        <v>0</v>
      </c>
    </row>
    <row r="457" spans="21:25" ht="12.75">
      <c r="U457" s="4">
        <f t="shared" si="147"/>
        <v>0</v>
      </c>
      <c r="V457" s="6">
        <f t="shared" si="148"/>
        <v>45059</v>
      </c>
      <c r="W457" s="12">
        <f t="shared" si="149"/>
        <v>0</v>
      </c>
      <c r="X457" s="12">
        <f t="shared" si="150"/>
        <v>0</v>
      </c>
      <c r="Y457" s="12">
        <f t="shared" si="151"/>
        <v>0</v>
      </c>
    </row>
    <row r="458" spans="21:25" ht="12.75">
      <c r="U458" s="4">
        <f t="shared" si="147"/>
        <v>0</v>
      </c>
      <c r="V458" s="6">
        <f t="shared" si="148"/>
        <v>45059</v>
      </c>
      <c r="W458" s="12">
        <f t="shared" si="149"/>
        <v>0</v>
      </c>
      <c r="X458" s="12">
        <f t="shared" si="150"/>
        <v>0</v>
      </c>
      <c r="Y458" s="12">
        <f t="shared" si="151"/>
        <v>0</v>
      </c>
    </row>
    <row r="459" spans="21:25" ht="12.75">
      <c r="U459" s="4">
        <f t="shared" si="147"/>
        <v>0</v>
      </c>
      <c r="V459" s="6">
        <f t="shared" si="148"/>
        <v>45059</v>
      </c>
      <c r="W459" s="12">
        <f t="shared" si="149"/>
        <v>0</v>
      </c>
      <c r="X459" s="12">
        <f t="shared" si="150"/>
        <v>0</v>
      </c>
      <c r="Y459" s="12">
        <f t="shared" si="151"/>
        <v>0</v>
      </c>
    </row>
    <row r="460" spans="21:25" ht="12.75">
      <c r="U460" s="4">
        <f t="shared" si="147"/>
        <v>0</v>
      </c>
      <c r="V460" s="6">
        <f t="shared" si="148"/>
        <v>45059</v>
      </c>
      <c r="W460" s="12">
        <f t="shared" si="149"/>
        <v>0</v>
      </c>
      <c r="X460" s="12">
        <f t="shared" si="150"/>
        <v>0</v>
      </c>
      <c r="Y460" s="12">
        <f t="shared" si="151"/>
        <v>0</v>
      </c>
    </row>
    <row r="461" spans="21:25" ht="12.75">
      <c r="U461" s="4">
        <f aca="true" t="shared" si="152" ref="U461:U466">IF($D$96="","",$C$4)</f>
        <v>0</v>
      </c>
      <c r="V461" s="6">
        <f aca="true" t="shared" si="153" ref="V461:V466">IF($D$96="","",$D$96)</f>
        <v>45060</v>
      </c>
      <c r="W461" s="12">
        <f aca="true" t="shared" si="154" ref="W461:W466">IF($V461="","",$E$96)</f>
        <v>0</v>
      </c>
      <c r="X461" s="12">
        <f aca="true" t="shared" si="155" ref="X461:X466">IF($R$4=$C$17,$F$96,"")</f>
        <v>0</v>
      </c>
      <c r="Y461" s="12">
        <f aca="true" t="shared" si="156" ref="Y461:Y466">IF($R$4=$C$17,$G$96,"")</f>
        <v>0</v>
      </c>
    </row>
    <row r="462" spans="21:25" ht="12.75">
      <c r="U462" s="4">
        <f t="shared" si="152"/>
        <v>0</v>
      </c>
      <c r="V462" s="6">
        <f t="shared" si="153"/>
        <v>45060</v>
      </c>
      <c r="W462" s="12">
        <f t="shared" si="154"/>
        <v>0</v>
      </c>
      <c r="X462" s="12">
        <f t="shared" si="155"/>
        <v>0</v>
      </c>
      <c r="Y462" s="12">
        <f t="shared" si="156"/>
        <v>0</v>
      </c>
    </row>
    <row r="463" spans="21:25" ht="12.75">
      <c r="U463" s="4">
        <f t="shared" si="152"/>
        <v>0</v>
      </c>
      <c r="V463" s="6">
        <f t="shared" si="153"/>
        <v>45060</v>
      </c>
      <c r="W463" s="12">
        <f t="shared" si="154"/>
        <v>0</v>
      </c>
      <c r="X463" s="12">
        <f t="shared" si="155"/>
        <v>0</v>
      </c>
      <c r="Y463" s="12">
        <f t="shared" si="156"/>
        <v>0</v>
      </c>
    </row>
    <row r="464" spans="21:25" ht="12.75">
      <c r="U464" s="4">
        <f t="shared" si="152"/>
        <v>0</v>
      </c>
      <c r="V464" s="6">
        <f t="shared" si="153"/>
        <v>45060</v>
      </c>
      <c r="W464" s="12">
        <f t="shared" si="154"/>
        <v>0</v>
      </c>
      <c r="X464" s="12">
        <f t="shared" si="155"/>
        <v>0</v>
      </c>
      <c r="Y464" s="12">
        <f t="shared" si="156"/>
        <v>0</v>
      </c>
    </row>
    <row r="465" spans="21:25" ht="12.75">
      <c r="U465" s="4">
        <f t="shared" si="152"/>
        <v>0</v>
      </c>
      <c r="V465" s="6">
        <f t="shared" si="153"/>
        <v>45060</v>
      </c>
      <c r="W465" s="12">
        <f t="shared" si="154"/>
        <v>0</v>
      </c>
      <c r="X465" s="12">
        <f t="shared" si="155"/>
        <v>0</v>
      </c>
      <c r="Y465" s="12">
        <f t="shared" si="156"/>
        <v>0</v>
      </c>
    </row>
    <row r="466" spans="21:25" ht="12.75">
      <c r="U466" s="4">
        <f t="shared" si="152"/>
        <v>0</v>
      </c>
      <c r="V466" s="6">
        <f t="shared" si="153"/>
        <v>45060</v>
      </c>
      <c r="W466" s="12">
        <f t="shared" si="154"/>
        <v>0</v>
      </c>
      <c r="X466" s="12">
        <f t="shared" si="155"/>
        <v>0</v>
      </c>
      <c r="Y466" s="12">
        <f t="shared" si="156"/>
        <v>0</v>
      </c>
    </row>
  </sheetData>
  <sheetProtection sheet="1" objects="1" scenarios="1" selectLockedCells="1"/>
  <mergeCells count="18">
    <mergeCell ref="C17:H17"/>
    <mergeCell ref="G19:G20"/>
    <mergeCell ref="C3:D3"/>
    <mergeCell ref="B12:H13"/>
    <mergeCell ref="C14:H14"/>
    <mergeCell ref="J65:P65"/>
    <mergeCell ref="C9:H11"/>
    <mergeCell ref="J19:P19"/>
    <mergeCell ref="J63:P64"/>
    <mergeCell ref="C4:D4"/>
    <mergeCell ref="L16:O16"/>
    <mergeCell ref="L17:O17"/>
    <mergeCell ref="J61:P62"/>
    <mergeCell ref="C6:H7"/>
    <mergeCell ref="P14:P16"/>
    <mergeCell ref="B19:B20"/>
    <mergeCell ref="E19:E20"/>
    <mergeCell ref="F19:F20"/>
  </mergeCells>
  <conditionalFormatting sqref="E61:G80 E83:G84 E21:F56 G23:G56">
    <cfRule type="expression" priority="18" dxfId="0" stopIfTrue="1">
      <formula>IF($B21="X",1,0)</formula>
    </cfRule>
  </conditionalFormatting>
  <conditionalFormatting sqref="E81:G82">
    <cfRule type="expression" priority="14" dxfId="0" stopIfTrue="1">
      <formula>IF($B81="X",1,0)</formula>
    </cfRule>
  </conditionalFormatting>
  <conditionalFormatting sqref="E91:G92">
    <cfRule type="expression" priority="13" dxfId="0" stopIfTrue="1">
      <formula>IF($B91="X",1,0)</formula>
    </cfRule>
  </conditionalFormatting>
  <conditionalFormatting sqref="E89:G90">
    <cfRule type="expression" priority="10" dxfId="0" stopIfTrue="1">
      <formula>IF($B89="X",1,0)</formula>
    </cfRule>
  </conditionalFormatting>
  <conditionalFormatting sqref="E93:G94">
    <cfRule type="expression" priority="8" dxfId="0" stopIfTrue="1">
      <formula>IF($B93="X",1,0)</formula>
    </cfRule>
  </conditionalFormatting>
  <conditionalFormatting sqref="E95:G96">
    <cfRule type="expression" priority="7" dxfId="0" stopIfTrue="1">
      <formula>IF($B95="X",1,0)</formula>
    </cfRule>
  </conditionalFormatting>
  <conditionalFormatting sqref="E59:G60">
    <cfRule type="expression" priority="5" dxfId="0" stopIfTrue="1">
      <formula>IF($B59="X",1,0)</formula>
    </cfRule>
  </conditionalFormatting>
  <conditionalFormatting sqref="E85:G86">
    <cfRule type="expression" priority="2" dxfId="0" stopIfTrue="1">
      <formula>IF($B85="X",1,0)</formula>
    </cfRule>
  </conditionalFormatting>
  <conditionalFormatting sqref="E87:G88">
    <cfRule type="expression" priority="1" dxfId="0" stopIfTrue="1">
      <formula>IF($B87="X",1,0)</formula>
    </cfRule>
  </conditionalFormatting>
  <dataValidations count="2">
    <dataValidation type="list" allowBlank="1" showInputMessage="1" showErrorMessage="1" sqref="C6:H7">
      <formula1>$U$5:$U10</formula1>
    </dataValidation>
    <dataValidation type="list" allowBlank="1" showInputMessage="1" showErrorMessage="1" sqref="C17:H17">
      <formula1>$R$4:$R$9</formula1>
    </dataValidation>
  </dataValidations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/>
  <headerFooter alignWithMargins="0">
    <oddHeader>&amp;L&amp;22HBV-Meldebogen Saison 2021/22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</dc:creator>
  <cp:keywords/>
  <dc:description/>
  <cp:lastModifiedBy>kirst</cp:lastModifiedBy>
  <cp:lastPrinted>2021-03-18T16:47:19Z</cp:lastPrinted>
  <dcterms:created xsi:type="dcterms:W3CDTF">2012-04-13T14:54:26Z</dcterms:created>
  <dcterms:modified xsi:type="dcterms:W3CDTF">2022-05-01T17:28:22Z</dcterms:modified>
  <cp:category/>
  <cp:version/>
  <cp:contentType/>
  <cp:contentStatus/>
</cp:coreProperties>
</file>