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011562\Desktop\Meldeunterlagen\"/>
    </mc:Choice>
  </mc:AlternateContent>
  <xr:revisionPtr revIDLastSave="0" documentId="13_ncr:1_{E2927D21-7A92-4E34-B8D2-E2D9B68AC0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lle" sheetId="1" r:id="rId1"/>
  </sheets>
  <definedNames>
    <definedName name="_xlnm._FilterDatabase" localSheetId="0" hidden="1">Halle!$A$22:$G$96</definedName>
    <definedName name="_xlnm.Print_Area" localSheetId="0">Halle!$J$14:$P$65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1" l="1"/>
  <c r="C96" i="1" s="1"/>
  <c r="D95" i="1"/>
  <c r="C95" i="1" s="1"/>
  <c r="D84" i="1"/>
  <c r="C84" i="1" s="1"/>
  <c r="D83" i="1"/>
  <c r="C83" i="1" s="1"/>
  <c r="D82" i="1"/>
  <c r="C82" i="1"/>
  <c r="D81" i="1"/>
  <c r="C81" i="1"/>
  <c r="Y466" i="1"/>
  <c r="X466" i="1"/>
  <c r="Y465" i="1"/>
  <c r="X465" i="1"/>
  <c r="Y464" i="1"/>
  <c r="X464" i="1"/>
  <c r="Y463" i="1"/>
  <c r="X463" i="1"/>
  <c r="Y462" i="1"/>
  <c r="X462" i="1"/>
  <c r="Y461" i="1"/>
  <c r="X461" i="1"/>
  <c r="Y460" i="1"/>
  <c r="X460" i="1"/>
  <c r="Y459" i="1"/>
  <c r="X459" i="1"/>
  <c r="Y458" i="1"/>
  <c r="X458" i="1"/>
  <c r="Y457" i="1"/>
  <c r="X457" i="1"/>
  <c r="Y456" i="1"/>
  <c r="X456" i="1"/>
  <c r="Y455" i="1"/>
  <c r="X455" i="1"/>
  <c r="Y454" i="1"/>
  <c r="Y453" i="1"/>
  <c r="Y452" i="1"/>
  <c r="Y451" i="1"/>
  <c r="Y450" i="1"/>
  <c r="Y449" i="1"/>
  <c r="X454" i="1"/>
  <c r="X453" i="1"/>
  <c r="X452" i="1"/>
  <c r="X451" i="1"/>
  <c r="X450" i="1"/>
  <c r="X449" i="1"/>
  <c r="X444" i="1"/>
  <c r="Y444" i="1"/>
  <c r="X445" i="1"/>
  <c r="Y445" i="1"/>
  <c r="X446" i="1"/>
  <c r="Y446" i="1"/>
  <c r="X447" i="1"/>
  <c r="Y447" i="1"/>
  <c r="X448" i="1"/>
  <c r="Y448" i="1"/>
  <c r="Y443" i="1"/>
  <c r="X443" i="1"/>
  <c r="N39" i="1"/>
  <c r="L59" i="1"/>
  <c r="L58" i="1"/>
  <c r="L57" i="1"/>
  <c r="J39" i="1"/>
  <c r="K39" i="1"/>
  <c r="P39" i="1" l="1"/>
  <c r="O39" i="1"/>
  <c r="P14" i="1" l="1"/>
  <c r="R22" i="1" l="1"/>
  <c r="L56" i="1" l="1"/>
  <c r="L54" i="1"/>
  <c r="L51" i="1"/>
  <c r="R23" i="1"/>
  <c r="R24" i="1" s="1"/>
  <c r="L22" i="1"/>
  <c r="G21" i="1"/>
  <c r="G19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S23" i="1"/>
  <c r="D23" i="1" s="1"/>
  <c r="X442" i="1"/>
  <c r="X436" i="1"/>
  <c r="X430" i="1"/>
  <c r="X424" i="1"/>
  <c r="X418" i="1"/>
  <c r="X412" i="1"/>
  <c r="X406" i="1"/>
  <c r="X400" i="1"/>
  <c r="X394" i="1"/>
  <c r="X388" i="1"/>
  <c r="X382" i="1"/>
  <c r="X376" i="1"/>
  <c r="X370" i="1"/>
  <c r="X364" i="1"/>
  <c r="X358" i="1"/>
  <c r="X352" i="1"/>
  <c r="X346" i="1"/>
  <c r="X340" i="1"/>
  <c r="X334" i="1"/>
  <c r="X328" i="1"/>
  <c r="X322" i="1"/>
  <c r="X316" i="1"/>
  <c r="X310" i="1"/>
  <c r="X304" i="1"/>
  <c r="X298" i="1"/>
  <c r="X292" i="1"/>
  <c r="X286" i="1"/>
  <c r="X280" i="1"/>
  <c r="X274" i="1"/>
  <c r="X268" i="1"/>
  <c r="X262" i="1"/>
  <c r="X256" i="1"/>
  <c r="X250" i="1"/>
  <c r="X244" i="1"/>
  <c r="X238" i="1"/>
  <c r="X232" i="1"/>
  <c r="X226" i="1"/>
  <c r="X220" i="1"/>
  <c r="X214" i="1"/>
  <c r="X208" i="1"/>
  <c r="X202" i="1"/>
  <c r="X196" i="1"/>
  <c r="X190" i="1"/>
  <c r="X184" i="1"/>
  <c r="X178" i="1"/>
  <c r="X172" i="1"/>
  <c r="X166" i="1"/>
  <c r="X160" i="1"/>
  <c r="X154" i="1"/>
  <c r="X148" i="1"/>
  <c r="X142" i="1"/>
  <c r="X136" i="1"/>
  <c r="X130" i="1"/>
  <c r="X124" i="1"/>
  <c r="X118" i="1"/>
  <c r="X112" i="1"/>
  <c r="X106" i="1"/>
  <c r="X100" i="1"/>
  <c r="X94" i="1"/>
  <c r="X88" i="1"/>
  <c r="X82" i="1"/>
  <c r="X76" i="1"/>
  <c r="X70" i="1"/>
  <c r="X64" i="1"/>
  <c r="X58" i="1"/>
  <c r="X52" i="1"/>
  <c r="X46" i="1"/>
  <c r="X40" i="1"/>
  <c r="X34" i="1"/>
  <c r="X28" i="1"/>
  <c r="X441" i="1"/>
  <c r="X435" i="1"/>
  <c r="X429" i="1"/>
  <c r="X423" i="1"/>
  <c r="X417" i="1"/>
  <c r="X411" i="1"/>
  <c r="X405" i="1"/>
  <c r="X399" i="1"/>
  <c r="X393" i="1"/>
  <c r="X387" i="1"/>
  <c r="X381" i="1"/>
  <c r="X375" i="1"/>
  <c r="X369" i="1"/>
  <c r="X363" i="1"/>
  <c r="X357" i="1"/>
  <c r="X351" i="1"/>
  <c r="X345" i="1"/>
  <c r="X339" i="1"/>
  <c r="X333" i="1"/>
  <c r="X327" i="1"/>
  <c r="X321" i="1"/>
  <c r="X315" i="1"/>
  <c r="X309" i="1"/>
  <c r="X303" i="1"/>
  <c r="X297" i="1"/>
  <c r="X291" i="1"/>
  <c r="X285" i="1"/>
  <c r="X279" i="1"/>
  <c r="X273" i="1"/>
  <c r="X267" i="1"/>
  <c r="X261" i="1"/>
  <c r="X255" i="1"/>
  <c r="X249" i="1"/>
  <c r="X243" i="1"/>
  <c r="X237" i="1"/>
  <c r="X231" i="1"/>
  <c r="X225" i="1"/>
  <c r="X219" i="1"/>
  <c r="X213" i="1"/>
  <c r="X207" i="1"/>
  <c r="X201" i="1"/>
  <c r="X195" i="1"/>
  <c r="X189" i="1"/>
  <c r="X183" i="1"/>
  <c r="X177" i="1"/>
  <c r="X171" i="1"/>
  <c r="X165" i="1"/>
  <c r="X159" i="1"/>
  <c r="X153" i="1"/>
  <c r="X147" i="1"/>
  <c r="X141" i="1"/>
  <c r="X135" i="1"/>
  <c r="X129" i="1"/>
  <c r="X123" i="1"/>
  <c r="X117" i="1"/>
  <c r="X111" i="1"/>
  <c r="X105" i="1"/>
  <c r="X99" i="1"/>
  <c r="X93" i="1"/>
  <c r="X87" i="1"/>
  <c r="X81" i="1"/>
  <c r="X75" i="1"/>
  <c r="X69" i="1"/>
  <c r="X63" i="1"/>
  <c r="X57" i="1"/>
  <c r="X51" i="1"/>
  <c r="X45" i="1"/>
  <c r="X39" i="1"/>
  <c r="X33" i="1"/>
  <c r="X27" i="1"/>
  <c r="X440" i="1"/>
  <c r="X434" i="1"/>
  <c r="X428" i="1"/>
  <c r="X422" i="1"/>
  <c r="X416" i="1"/>
  <c r="X410" i="1"/>
  <c r="X404" i="1"/>
  <c r="X398" i="1"/>
  <c r="X392" i="1"/>
  <c r="X386" i="1"/>
  <c r="X380" i="1"/>
  <c r="X374" i="1"/>
  <c r="X368" i="1"/>
  <c r="X362" i="1"/>
  <c r="X356" i="1"/>
  <c r="X350" i="1"/>
  <c r="X344" i="1"/>
  <c r="X338" i="1"/>
  <c r="X332" i="1"/>
  <c r="X326" i="1"/>
  <c r="X320" i="1"/>
  <c r="X314" i="1"/>
  <c r="X308" i="1"/>
  <c r="X302" i="1"/>
  <c r="X296" i="1"/>
  <c r="X290" i="1"/>
  <c r="X284" i="1"/>
  <c r="X278" i="1"/>
  <c r="X272" i="1"/>
  <c r="X266" i="1"/>
  <c r="X260" i="1"/>
  <c r="X254" i="1"/>
  <c r="X248" i="1"/>
  <c r="X242" i="1"/>
  <c r="X236" i="1"/>
  <c r="X230" i="1"/>
  <c r="X224" i="1"/>
  <c r="X218" i="1"/>
  <c r="X212" i="1"/>
  <c r="X206" i="1"/>
  <c r="X200" i="1"/>
  <c r="X194" i="1"/>
  <c r="X188" i="1"/>
  <c r="X182" i="1"/>
  <c r="X176" i="1"/>
  <c r="X170" i="1"/>
  <c r="X164" i="1"/>
  <c r="X158" i="1"/>
  <c r="X152" i="1"/>
  <c r="X146" i="1"/>
  <c r="X140" i="1"/>
  <c r="X134" i="1"/>
  <c r="X128" i="1"/>
  <c r="X122" i="1"/>
  <c r="X116" i="1"/>
  <c r="X110" i="1"/>
  <c r="X104" i="1"/>
  <c r="X98" i="1"/>
  <c r="X92" i="1"/>
  <c r="X86" i="1"/>
  <c r="X80" i="1"/>
  <c r="X74" i="1"/>
  <c r="X68" i="1"/>
  <c r="X62" i="1"/>
  <c r="X56" i="1"/>
  <c r="X50" i="1"/>
  <c r="X44" i="1"/>
  <c r="X38" i="1"/>
  <c r="X32" i="1"/>
  <c r="X26" i="1"/>
  <c r="X439" i="1"/>
  <c r="X433" i="1"/>
  <c r="X427" i="1"/>
  <c r="X421" i="1"/>
  <c r="X415" i="1"/>
  <c r="X409" i="1"/>
  <c r="X403" i="1"/>
  <c r="X397" i="1"/>
  <c r="X391" i="1"/>
  <c r="X385" i="1"/>
  <c r="X379" i="1"/>
  <c r="X373" i="1"/>
  <c r="X367" i="1"/>
  <c r="X361" i="1"/>
  <c r="X355" i="1"/>
  <c r="X349" i="1"/>
  <c r="X343" i="1"/>
  <c r="X337" i="1"/>
  <c r="X331" i="1"/>
  <c r="X325" i="1"/>
  <c r="X319" i="1"/>
  <c r="X313" i="1"/>
  <c r="X307" i="1"/>
  <c r="X301" i="1"/>
  <c r="X295" i="1"/>
  <c r="X289" i="1"/>
  <c r="X283" i="1"/>
  <c r="X277" i="1"/>
  <c r="X271" i="1"/>
  <c r="X265" i="1"/>
  <c r="X259" i="1"/>
  <c r="X253" i="1"/>
  <c r="X247" i="1"/>
  <c r="X241" i="1"/>
  <c r="X235" i="1"/>
  <c r="X229" i="1"/>
  <c r="X223" i="1"/>
  <c r="X217" i="1"/>
  <c r="X211" i="1"/>
  <c r="X205" i="1"/>
  <c r="X199" i="1"/>
  <c r="X193" i="1"/>
  <c r="X187" i="1"/>
  <c r="X181" i="1"/>
  <c r="X175" i="1"/>
  <c r="X169" i="1"/>
  <c r="X163" i="1"/>
  <c r="X157" i="1"/>
  <c r="X151" i="1"/>
  <c r="X145" i="1"/>
  <c r="X139" i="1"/>
  <c r="X133" i="1"/>
  <c r="X127" i="1"/>
  <c r="X121" i="1"/>
  <c r="X115" i="1"/>
  <c r="X109" i="1"/>
  <c r="X103" i="1"/>
  <c r="X97" i="1"/>
  <c r="X91" i="1"/>
  <c r="X85" i="1"/>
  <c r="X79" i="1"/>
  <c r="X73" i="1"/>
  <c r="X67" i="1"/>
  <c r="X61" i="1"/>
  <c r="X55" i="1"/>
  <c r="X49" i="1"/>
  <c r="X43" i="1"/>
  <c r="X37" i="1"/>
  <c r="X31" i="1"/>
  <c r="X25" i="1"/>
  <c r="X438" i="1"/>
  <c r="X432" i="1"/>
  <c r="X426" i="1"/>
  <c r="X420" i="1"/>
  <c r="X414" i="1"/>
  <c r="X408" i="1"/>
  <c r="X402" i="1"/>
  <c r="X396" i="1"/>
  <c r="X390" i="1"/>
  <c r="X384" i="1"/>
  <c r="X378" i="1"/>
  <c r="X372" i="1"/>
  <c r="X366" i="1"/>
  <c r="X360" i="1"/>
  <c r="X354" i="1"/>
  <c r="X348" i="1"/>
  <c r="X342" i="1"/>
  <c r="X336" i="1"/>
  <c r="X330" i="1"/>
  <c r="X324" i="1"/>
  <c r="X318" i="1"/>
  <c r="X312" i="1"/>
  <c r="X306" i="1"/>
  <c r="X300" i="1"/>
  <c r="X294" i="1"/>
  <c r="X288" i="1"/>
  <c r="X282" i="1"/>
  <c r="X276" i="1"/>
  <c r="X270" i="1"/>
  <c r="X264" i="1"/>
  <c r="X258" i="1"/>
  <c r="X252" i="1"/>
  <c r="X246" i="1"/>
  <c r="X240" i="1"/>
  <c r="X234" i="1"/>
  <c r="X228" i="1"/>
  <c r="X222" i="1"/>
  <c r="X216" i="1"/>
  <c r="X210" i="1"/>
  <c r="X204" i="1"/>
  <c r="X198" i="1"/>
  <c r="X192" i="1"/>
  <c r="X186" i="1"/>
  <c r="X180" i="1"/>
  <c r="X174" i="1"/>
  <c r="X168" i="1"/>
  <c r="X162" i="1"/>
  <c r="X156" i="1"/>
  <c r="X150" i="1"/>
  <c r="X144" i="1"/>
  <c r="X138" i="1"/>
  <c r="X132" i="1"/>
  <c r="X126" i="1"/>
  <c r="X120" i="1"/>
  <c r="X114" i="1"/>
  <c r="X108" i="1"/>
  <c r="X102" i="1"/>
  <c r="X96" i="1"/>
  <c r="X90" i="1"/>
  <c r="X84" i="1"/>
  <c r="X78" i="1"/>
  <c r="X72" i="1"/>
  <c r="X66" i="1"/>
  <c r="X60" i="1"/>
  <c r="X54" i="1"/>
  <c r="X48" i="1"/>
  <c r="X42" i="1"/>
  <c r="X36" i="1"/>
  <c r="X30" i="1"/>
  <c r="X24" i="1"/>
  <c r="X437" i="1"/>
  <c r="X431" i="1"/>
  <c r="X425" i="1"/>
  <c r="X419" i="1"/>
  <c r="X413" i="1"/>
  <c r="X407" i="1"/>
  <c r="X401" i="1"/>
  <c r="X395" i="1"/>
  <c r="X389" i="1"/>
  <c r="X383" i="1"/>
  <c r="X377" i="1"/>
  <c r="X371" i="1"/>
  <c r="X365" i="1"/>
  <c r="X359" i="1"/>
  <c r="X353" i="1"/>
  <c r="X347" i="1"/>
  <c r="X341" i="1"/>
  <c r="X335" i="1"/>
  <c r="X329" i="1"/>
  <c r="X323" i="1"/>
  <c r="X317" i="1"/>
  <c r="X311" i="1"/>
  <c r="X305" i="1"/>
  <c r="X299" i="1"/>
  <c r="X293" i="1"/>
  <c r="X287" i="1"/>
  <c r="X281" i="1"/>
  <c r="X275" i="1"/>
  <c r="X269" i="1"/>
  <c r="X263" i="1"/>
  <c r="X257" i="1"/>
  <c r="X251" i="1"/>
  <c r="X245" i="1"/>
  <c r="X239" i="1"/>
  <c r="X233" i="1"/>
  <c r="X227" i="1"/>
  <c r="X221" i="1"/>
  <c r="X215" i="1"/>
  <c r="X209" i="1"/>
  <c r="X203" i="1"/>
  <c r="X197" i="1"/>
  <c r="X191" i="1"/>
  <c r="X185" i="1"/>
  <c r="X179" i="1"/>
  <c r="X173" i="1"/>
  <c r="X167" i="1"/>
  <c r="X161" i="1"/>
  <c r="X155" i="1"/>
  <c r="X149" i="1"/>
  <c r="X143" i="1"/>
  <c r="X137" i="1"/>
  <c r="X131" i="1"/>
  <c r="X125" i="1"/>
  <c r="X119" i="1"/>
  <c r="X113" i="1"/>
  <c r="X107" i="1"/>
  <c r="X101" i="1"/>
  <c r="X95" i="1"/>
  <c r="X89" i="1"/>
  <c r="X83" i="1"/>
  <c r="X77" i="1"/>
  <c r="X71" i="1"/>
  <c r="X65" i="1"/>
  <c r="X59" i="1"/>
  <c r="X53" i="1"/>
  <c r="X47" i="1"/>
  <c r="X41" i="1"/>
  <c r="X35" i="1"/>
  <c r="X29" i="1"/>
  <c r="X23" i="1"/>
  <c r="L55" i="1"/>
  <c r="L53" i="1"/>
  <c r="L52" i="1"/>
  <c r="L50" i="1"/>
  <c r="L49" i="1"/>
  <c r="L48" i="1"/>
  <c r="L47" i="1"/>
  <c r="L46" i="1"/>
  <c r="L45" i="1"/>
  <c r="L44" i="1"/>
  <c r="L43" i="1"/>
  <c r="L42" i="1"/>
  <c r="L41" i="1"/>
  <c r="L40" i="1"/>
  <c r="F19" i="1"/>
  <c r="E19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S22" i="1"/>
  <c r="S21" i="1"/>
  <c r="L17" i="1"/>
  <c r="J65" i="1"/>
  <c r="J61" i="1"/>
  <c r="L16" i="1"/>
  <c r="P21" i="1"/>
  <c r="L21" i="1"/>
  <c r="N21" i="1"/>
  <c r="O21" i="1"/>
  <c r="J21" i="1"/>
  <c r="K21" i="1"/>
  <c r="D22" i="1" l="1"/>
  <c r="C22" i="1" s="1"/>
  <c r="D21" i="1"/>
  <c r="C21" i="1" s="1"/>
  <c r="V23" i="1"/>
  <c r="W23" i="1" s="1"/>
  <c r="T28" i="1"/>
  <c r="T27" i="1"/>
  <c r="T24" i="1"/>
  <c r="T26" i="1"/>
  <c r="T25" i="1"/>
  <c r="T23" i="1"/>
  <c r="U24" i="1"/>
  <c r="V27" i="1"/>
  <c r="W27" i="1" s="1"/>
  <c r="U27" i="1"/>
  <c r="U26" i="1"/>
  <c r="K22" i="1"/>
  <c r="V28" i="1"/>
  <c r="W28" i="1" s="1"/>
  <c r="C23" i="1"/>
  <c r="J22" i="1" s="1"/>
  <c r="U25" i="1"/>
  <c r="V24" i="1"/>
  <c r="W24" i="1" s="1"/>
  <c r="U28" i="1"/>
  <c r="U23" i="1"/>
  <c r="V25" i="1"/>
  <c r="W25" i="1" s="1"/>
  <c r="V26" i="1"/>
  <c r="W26" i="1" s="1"/>
  <c r="R25" i="1"/>
  <c r="S24" i="1"/>
  <c r="D24" i="1" s="1"/>
  <c r="T29" i="1" l="1"/>
  <c r="T34" i="1"/>
  <c r="T33" i="1"/>
  <c r="T31" i="1"/>
  <c r="T32" i="1"/>
  <c r="T30" i="1"/>
  <c r="U32" i="1"/>
  <c r="V29" i="1"/>
  <c r="W29" i="1" s="1"/>
  <c r="U34" i="1"/>
  <c r="V34" i="1"/>
  <c r="W34" i="1" s="1"/>
  <c r="C24" i="1"/>
  <c r="N22" i="1" s="1"/>
  <c r="U30" i="1"/>
  <c r="U31" i="1"/>
  <c r="U33" i="1"/>
  <c r="V31" i="1"/>
  <c r="W31" i="1" s="1"/>
  <c r="V33" i="1"/>
  <c r="W33" i="1" s="1"/>
  <c r="V30" i="1"/>
  <c r="W30" i="1" s="1"/>
  <c r="U29" i="1"/>
  <c r="V32" i="1"/>
  <c r="W32" i="1" s="1"/>
  <c r="S25" i="1"/>
  <c r="D25" i="1" s="1"/>
  <c r="R26" i="1"/>
  <c r="T37" i="1" l="1"/>
  <c r="T36" i="1"/>
  <c r="T35" i="1"/>
  <c r="T40" i="1"/>
  <c r="T39" i="1"/>
  <c r="T38" i="1"/>
  <c r="V36" i="1"/>
  <c r="W36" i="1" s="1"/>
  <c r="U35" i="1"/>
  <c r="V37" i="1"/>
  <c r="W37" i="1" s="1"/>
  <c r="V40" i="1"/>
  <c r="W40" i="1" s="1"/>
  <c r="U38" i="1"/>
  <c r="V38" i="1"/>
  <c r="W38" i="1" s="1"/>
  <c r="V39" i="1"/>
  <c r="W39" i="1" s="1"/>
  <c r="U39" i="1"/>
  <c r="C25" i="1"/>
  <c r="J23" i="1" s="1"/>
  <c r="U37" i="1"/>
  <c r="K23" i="1"/>
  <c r="V35" i="1"/>
  <c r="W35" i="1" s="1"/>
  <c r="U40" i="1"/>
  <c r="U36" i="1"/>
  <c r="R27" i="1"/>
  <c r="S26" i="1"/>
  <c r="D26" i="1" s="1"/>
  <c r="O22" i="1"/>
  <c r="P22" i="1"/>
  <c r="T45" i="1" l="1"/>
  <c r="T44" i="1"/>
  <c r="T43" i="1"/>
  <c r="T42" i="1"/>
  <c r="T41" i="1"/>
  <c r="T46" i="1"/>
  <c r="V45" i="1"/>
  <c r="W45" i="1" s="1"/>
  <c r="V41" i="1"/>
  <c r="W41" i="1" s="1"/>
  <c r="U42" i="1"/>
  <c r="U44" i="1"/>
  <c r="V42" i="1"/>
  <c r="W42" i="1" s="1"/>
  <c r="V44" i="1"/>
  <c r="W44" i="1" s="1"/>
  <c r="V46" i="1"/>
  <c r="W46" i="1" s="1"/>
  <c r="U45" i="1"/>
  <c r="C26" i="1"/>
  <c r="N23" i="1" s="1"/>
  <c r="V43" i="1"/>
  <c r="W43" i="1" s="1"/>
  <c r="U46" i="1"/>
  <c r="U43" i="1"/>
  <c r="U41" i="1"/>
  <c r="R28" i="1"/>
  <c r="S27" i="1"/>
  <c r="D27" i="1" s="1"/>
  <c r="T52" i="1" l="1"/>
  <c r="T48" i="1"/>
  <c r="T51" i="1"/>
  <c r="T50" i="1"/>
  <c r="T49" i="1"/>
  <c r="T47" i="1"/>
  <c r="R29" i="1"/>
  <c r="S28" i="1"/>
  <c r="D28" i="1" s="1"/>
  <c r="V51" i="1"/>
  <c r="W51" i="1" s="1"/>
  <c r="V50" i="1"/>
  <c r="W50" i="1" s="1"/>
  <c r="V48" i="1"/>
  <c r="W48" i="1" s="1"/>
  <c r="K24" i="1"/>
  <c r="U48" i="1"/>
  <c r="V47" i="1"/>
  <c r="W47" i="1" s="1"/>
  <c r="U52" i="1"/>
  <c r="V52" i="1"/>
  <c r="W52" i="1" s="1"/>
  <c r="V49" i="1"/>
  <c r="W49" i="1" s="1"/>
  <c r="C27" i="1"/>
  <c r="J24" i="1" s="1"/>
  <c r="U51" i="1"/>
  <c r="U49" i="1"/>
  <c r="U50" i="1"/>
  <c r="U47" i="1"/>
  <c r="O23" i="1"/>
  <c r="P23" i="1"/>
  <c r="T53" i="1" l="1"/>
  <c r="T58" i="1"/>
  <c r="T57" i="1"/>
  <c r="T55" i="1"/>
  <c r="T54" i="1"/>
  <c r="T56" i="1"/>
  <c r="U57" i="1"/>
  <c r="U58" i="1"/>
  <c r="V54" i="1"/>
  <c r="W54" i="1" s="1"/>
  <c r="U54" i="1"/>
  <c r="U55" i="1"/>
  <c r="V53" i="1"/>
  <c r="W53" i="1" s="1"/>
  <c r="C28" i="1"/>
  <c r="N24" i="1" s="1"/>
  <c r="V58" i="1"/>
  <c r="W58" i="1" s="1"/>
  <c r="V56" i="1"/>
  <c r="W56" i="1" s="1"/>
  <c r="U53" i="1"/>
  <c r="V57" i="1"/>
  <c r="W57" i="1" s="1"/>
  <c r="V55" i="1"/>
  <c r="W55" i="1" s="1"/>
  <c r="U56" i="1"/>
  <c r="S29" i="1"/>
  <c r="D29" i="1" s="1"/>
  <c r="R30" i="1"/>
  <c r="T61" i="1" l="1"/>
  <c r="T60" i="1"/>
  <c r="T59" i="1"/>
  <c r="T64" i="1"/>
  <c r="T63" i="1"/>
  <c r="T62" i="1"/>
  <c r="V60" i="1"/>
  <c r="W60" i="1" s="1"/>
  <c r="V59" i="1"/>
  <c r="W59" i="1" s="1"/>
  <c r="V63" i="1"/>
  <c r="W63" i="1" s="1"/>
  <c r="K25" i="1"/>
  <c r="C29" i="1"/>
  <c r="J25" i="1" s="1"/>
  <c r="V61" i="1"/>
  <c r="W61" i="1" s="1"/>
  <c r="U59" i="1"/>
  <c r="U60" i="1"/>
  <c r="V62" i="1"/>
  <c r="W62" i="1" s="1"/>
  <c r="U64" i="1"/>
  <c r="U62" i="1"/>
  <c r="U61" i="1"/>
  <c r="U63" i="1"/>
  <c r="V64" i="1"/>
  <c r="W64" i="1" s="1"/>
  <c r="S30" i="1"/>
  <c r="D30" i="1" s="1"/>
  <c r="R31" i="1"/>
  <c r="O24" i="1"/>
  <c r="P24" i="1"/>
  <c r="T69" i="1" l="1"/>
  <c r="T68" i="1"/>
  <c r="T67" i="1"/>
  <c r="T66" i="1"/>
  <c r="T65" i="1"/>
  <c r="T70" i="1"/>
  <c r="S31" i="1"/>
  <c r="D31" i="1" s="1"/>
  <c r="R32" i="1"/>
  <c r="U66" i="1"/>
  <c r="U67" i="1"/>
  <c r="U68" i="1"/>
  <c r="C30" i="1"/>
  <c r="N25" i="1" s="1"/>
  <c r="V68" i="1"/>
  <c r="W68" i="1" s="1"/>
  <c r="U65" i="1"/>
  <c r="V67" i="1"/>
  <c r="W67" i="1" s="1"/>
  <c r="V65" i="1"/>
  <c r="W65" i="1" s="1"/>
  <c r="V69" i="1"/>
  <c r="W69" i="1" s="1"/>
  <c r="U70" i="1"/>
  <c r="V70" i="1"/>
  <c r="W70" i="1" s="1"/>
  <c r="V66" i="1"/>
  <c r="W66" i="1" s="1"/>
  <c r="U69" i="1"/>
  <c r="T76" i="1" l="1"/>
  <c r="T75" i="1"/>
  <c r="T72" i="1"/>
  <c r="T74" i="1"/>
  <c r="T73" i="1"/>
  <c r="T71" i="1"/>
  <c r="O25" i="1"/>
  <c r="P25" i="1"/>
  <c r="S32" i="1"/>
  <c r="D32" i="1" s="1"/>
  <c r="R33" i="1"/>
  <c r="V76" i="1"/>
  <c r="W76" i="1" s="1"/>
  <c r="V75" i="1"/>
  <c r="W75" i="1" s="1"/>
  <c r="U73" i="1"/>
  <c r="V73" i="1"/>
  <c r="W73" i="1" s="1"/>
  <c r="K26" i="1"/>
  <c r="V74" i="1"/>
  <c r="W74" i="1" s="1"/>
  <c r="U71" i="1"/>
  <c r="U76" i="1"/>
  <c r="V72" i="1"/>
  <c r="W72" i="1" s="1"/>
  <c r="U74" i="1"/>
  <c r="U72" i="1"/>
  <c r="U75" i="1"/>
  <c r="V71" i="1"/>
  <c r="W71" i="1" s="1"/>
  <c r="C31" i="1"/>
  <c r="J26" i="1" s="1"/>
  <c r="T77" i="1" l="1"/>
  <c r="T82" i="1"/>
  <c r="T81" i="1"/>
  <c r="T79" i="1"/>
  <c r="T80" i="1"/>
  <c r="T78" i="1"/>
  <c r="R34" i="1"/>
  <c r="S33" i="1"/>
  <c r="D33" i="1" s="1"/>
  <c r="V80" i="1"/>
  <c r="W80" i="1" s="1"/>
  <c r="V77" i="1"/>
  <c r="W77" i="1" s="1"/>
  <c r="V79" i="1"/>
  <c r="W79" i="1" s="1"/>
  <c r="V78" i="1"/>
  <c r="W78" i="1" s="1"/>
  <c r="C32" i="1"/>
  <c r="N26" i="1" s="1"/>
  <c r="U80" i="1"/>
  <c r="V81" i="1"/>
  <c r="W81" i="1" s="1"/>
  <c r="U78" i="1"/>
  <c r="U77" i="1"/>
  <c r="U79" i="1"/>
  <c r="U82" i="1"/>
  <c r="U81" i="1"/>
  <c r="V82" i="1"/>
  <c r="W82" i="1" s="1"/>
  <c r="T85" i="1" l="1"/>
  <c r="T84" i="1"/>
  <c r="T83" i="1"/>
  <c r="T88" i="1"/>
  <c r="T87" i="1"/>
  <c r="T86" i="1"/>
  <c r="U88" i="1"/>
  <c r="V85" i="1"/>
  <c r="W85" i="1" s="1"/>
  <c r="V88" i="1"/>
  <c r="W88" i="1" s="1"/>
  <c r="V83" i="1"/>
  <c r="W83" i="1" s="1"/>
  <c r="U83" i="1"/>
  <c r="K27" i="1"/>
  <c r="U86" i="1"/>
  <c r="V86" i="1"/>
  <c r="W86" i="1" s="1"/>
  <c r="U85" i="1"/>
  <c r="U84" i="1"/>
  <c r="V84" i="1"/>
  <c r="W84" i="1" s="1"/>
  <c r="C33" i="1"/>
  <c r="J27" i="1" s="1"/>
  <c r="U87" i="1"/>
  <c r="V87" i="1"/>
  <c r="W87" i="1" s="1"/>
  <c r="O26" i="1"/>
  <c r="P26" i="1"/>
  <c r="S34" i="1"/>
  <c r="D34" i="1" s="1"/>
  <c r="R35" i="1"/>
  <c r="T93" i="1" l="1"/>
  <c r="T92" i="1"/>
  <c r="T91" i="1"/>
  <c r="T90" i="1"/>
  <c r="T89" i="1"/>
  <c r="T94" i="1"/>
  <c r="S35" i="1"/>
  <c r="D35" i="1" s="1"/>
  <c r="R36" i="1"/>
  <c r="V90" i="1"/>
  <c r="W90" i="1" s="1"/>
  <c r="U94" i="1"/>
  <c r="U91" i="1"/>
  <c r="U90" i="1"/>
  <c r="U92" i="1"/>
  <c r="V94" i="1"/>
  <c r="W94" i="1" s="1"/>
  <c r="V93" i="1"/>
  <c r="W93" i="1" s="1"/>
  <c r="U93" i="1"/>
  <c r="V89" i="1"/>
  <c r="W89" i="1" s="1"/>
  <c r="V92" i="1"/>
  <c r="W92" i="1" s="1"/>
  <c r="U89" i="1"/>
  <c r="V91" i="1"/>
  <c r="W91" i="1" s="1"/>
  <c r="C34" i="1"/>
  <c r="N27" i="1" s="1"/>
  <c r="T100" i="1" l="1"/>
  <c r="T96" i="1"/>
  <c r="T99" i="1"/>
  <c r="T98" i="1"/>
  <c r="T97" i="1"/>
  <c r="T95" i="1"/>
  <c r="R37" i="1"/>
  <c r="S36" i="1"/>
  <c r="D36" i="1" s="1"/>
  <c r="P27" i="1"/>
  <c r="O27" i="1"/>
  <c r="U97" i="1"/>
  <c r="V99" i="1"/>
  <c r="W99" i="1" s="1"/>
  <c r="V100" i="1"/>
  <c r="W100" i="1" s="1"/>
  <c r="C35" i="1"/>
  <c r="J28" i="1" s="1"/>
  <c r="V97" i="1"/>
  <c r="W97" i="1" s="1"/>
  <c r="U96" i="1"/>
  <c r="V95" i="1"/>
  <c r="W95" i="1" s="1"/>
  <c r="U95" i="1"/>
  <c r="K28" i="1"/>
  <c r="V98" i="1"/>
  <c r="W98" i="1" s="1"/>
  <c r="V96" i="1"/>
  <c r="W96" i="1" s="1"/>
  <c r="U99" i="1"/>
  <c r="U98" i="1"/>
  <c r="U100" i="1"/>
  <c r="T101" i="1" l="1"/>
  <c r="T106" i="1"/>
  <c r="T105" i="1"/>
  <c r="T103" i="1"/>
  <c r="T102" i="1"/>
  <c r="T104" i="1"/>
  <c r="V103" i="1"/>
  <c r="W103" i="1" s="1"/>
  <c r="V105" i="1"/>
  <c r="W105" i="1" s="1"/>
  <c r="U105" i="1"/>
  <c r="U101" i="1"/>
  <c r="V101" i="1"/>
  <c r="W101" i="1" s="1"/>
  <c r="C36" i="1"/>
  <c r="N28" i="1" s="1"/>
  <c r="V106" i="1"/>
  <c r="W106" i="1" s="1"/>
  <c r="U103" i="1"/>
  <c r="U106" i="1"/>
  <c r="U104" i="1"/>
  <c r="U102" i="1"/>
  <c r="V104" i="1"/>
  <c r="W104" i="1" s="1"/>
  <c r="V102" i="1"/>
  <c r="W102" i="1" s="1"/>
  <c r="R38" i="1"/>
  <c r="S37" i="1"/>
  <c r="D37" i="1" s="1"/>
  <c r="T109" i="1" l="1"/>
  <c r="T108" i="1"/>
  <c r="T107" i="1"/>
  <c r="T112" i="1"/>
  <c r="T111" i="1"/>
  <c r="T110" i="1"/>
  <c r="S38" i="1"/>
  <c r="D38" i="1" s="1"/>
  <c r="R39" i="1"/>
  <c r="P28" i="1"/>
  <c r="O28" i="1"/>
  <c r="C37" i="1"/>
  <c r="J29" i="1" s="1"/>
  <c r="U110" i="1"/>
  <c r="V107" i="1"/>
  <c r="W107" i="1" s="1"/>
  <c r="V110" i="1"/>
  <c r="W110" i="1" s="1"/>
  <c r="V108" i="1"/>
  <c r="W108" i="1" s="1"/>
  <c r="V111" i="1"/>
  <c r="W111" i="1" s="1"/>
  <c r="V109" i="1"/>
  <c r="W109" i="1" s="1"/>
  <c r="U109" i="1"/>
  <c r="U111" i="1"/>
  <c r="K29" i="1"/>
  <c r="U108" i="1"/>
  <c r="V112" i="1"/>
  <c r="W112" i="1" s="1"/>
  <c r="U112" i="1"/>
  <c r="U107" i="1"/>
  <c r="T117" i="1" l="1"/>
  <c r="T116" i="1"/>
  <c r="T115" i="1"/>
  <c r="T114" i="1"/>
  <c r="T113" i="1"/>
  <c r="T118" i="1"/>
  <c r="S39" i="1"/>
  <c r="D39" i="1" s="1"/>
  <c r="R40" i="1"/>
  <c r="U118" i="1"/>
  <c r="C38" i="1"/>
  <c r="N29" i="1" s="1"/>
  <c r="V118" i="1"/>
  <c r="W118" i="1" s="1"/>
  <c r="V117" i="1"/>
  <c r="W117" i="1" s="1"/>
  <c r="V113" i="1"/>
  <c r="W113" i="1" s="1"/>
  <c r="V116" i="1"/>
  <c r="W116" i="1" s="1"/>
  <c r="U113" i="1"/>
  <c r="V114" i="1"/>
  <c r="W114" i="1" s="1"/>
  <c r="U115" i="1"/>
  <c r="U117" i="1"/>
  <c r="U116" i="1"/>
  <c r="U114" i="1"/>
  <c r="V115" i="1"/>
  <c r="W115" i="1" s="1"/>
  <c r="T124" i="1" l="1"/>
  <c r="T123" i="1"/>
  <c r="T122" i="1"/>
  <c r="T121" i="1"/>
  <c r="T119" i="1"/>
  <c r="T120" i="1"/>
  <c r="P29" i="1"/>
  <c r="O29" i="1"/>
  <c r="R41" i="1"/>
  <c r="S40" i="1"/>
  <c r="D40" i="1" s="1"/>
  <c r="V122" i="1"/>
  <c r="W122" i="1" s="1"/>
  <c r="K30" i="1"/>
  <c r="C39" i="1"/>
  <c r="J30" i="1" s="1"/>
  <c r="V120" i="1"/>
  <c r="W120" i="1" s="1"/>
  <c r="U123" i="1"/>
  <c r="U120" i="1"/>
  <c r="V121" i="1"/>
  <c r="W121" i="1" s="1"/>
  <c r="U124" i="1"/>
  <c r="V119" i="1"/>
  <c r="W119" i="1" s="1"/>
  <c r="U119" i="1"/>
  <c r="V123" i="1"/>
  <c r="W123" i="1" s="1"/>
  <c r="U121" i="1"/>
  <c r="U122" i="1"/>
  <c r="V124" i="1"/>
  <c r="W124" i="1" s="1"/>
  <c r="T125" i="1" l="1"/>
  <c r="T128" i="1"/>
  <c r="T130" i="1"/>
  <c r="T129" i="1"/>
  <c r="T127" i="1"/>
  <c r="T126" i="1"/>
  <c r="U127" i="1"/>
  <c r="U126" i="1"/>
  <c r="U125" i="1"/>
  <c r="V125" i="1"/>
  <c r="W125" i="1" s="1"/>
  <c r="U128" i="1"/>
  <c r="U129" i="1"/>
  <c r="V126" i="1"/>
  <c r="W126" i="1" s="1"/>
  <c r="U130" i="1"/>
  <c r="V130" i="1"/>
  <c r="W130" i="1" s="1"/>
  <c r="V128" i="1"/>
  <c r="W128" i="1" s="1"/>
  <c r="C40" i="1"/>
  <c r="N30" i="1" s="1"/>
  <c r="V129" i="1"/>
  <c r="W129" i="1" s="1"/>
  <c r="V127" i="1"/>
  <c r="W127" i="1" s="1"/>
  <c r="S41" i="1"/>
  <c r="D41" i="1" s="1"/>
  <c r="R42" i="1"/>
  <c r="T133" i="1" l="1"/>
  <c r="T136" i="1"/>
  <c r="T132" i="1"/>
  <c r="T131" i="1"/>
  <c r="T135" i="1"/>
  <c r="T134" i="1"/>
  <c r="V135" i="1"/>
  <c r="W135" i="1" s="1"/>
  <c r="U136" i="1"/>
  <c r="U135" i="1"/>
  <c r="V133" i="1"/>
  <c r="W133" i="1" s="1"/>
  <c r="U134" i="1"/>
  <c r="V134" i="1"/>
  <c r="W134" i="1" s="1"/>
  <c r="V132" i="1"/>
  <c r="W132" i="1" s="1"/>
  <c r="C41" i="1"/>
  <c r="J31" i="1" s="1"/>
  <c r="V131" i="1"/>
  <c r="W131" i="1" s="1"/>
  <c r="U132" i="1"/>
  <c r="V136" i="1"/>
  <c r="W136" i="1" s="1"/>
  <c r="U131" i="1"/>
  <c r="K31" i="1"/>
  <c r="U133" i="1"/>
  <c r="S42" i="1"/>
  <c r="D42" i="1" s="1"/>
  <c r="R43" i="1"/>
  <c r="P30" i="1"/>
  <c r="O30" i="1"/>
  <c r="T141" i="1" l="1"/>
  <c r="T140" i="1"/>
  <c r="T139" i="1"/>
  <c r="T138" i="1"/>
  <c r="T137" i="1"/>
  <c r="T142" i="1"/>
  <c r="S43" i="1"/>
  <c r="D43" i="1" s="1"/>
  <c r="R44" i="1"/>
  <c r="U139" i="1"/>
  <c r="V139" i="1"/>
  <c r="W139" i="1" s="1"/>
  <c r="U140" i="1"/>
  <c r="V142" i="1"/>
  <c r="W142" i="1" s="1"/>
  <c r="C42" i="1"/>
  <c r="N31" i="1" s="1"/>
  <c r="V141" i="1"/>
  <c r="W141" i="1" s="1"/>
  <c r="V137" i="1"/>
  <c r="W137" i="1" s="1"/>
  <c r="U138" i="1"/>
  <c r="U141" i="1"/>
  <c r="U142" i="1"/>
  <c r="U137" i="1"/>
  <c r="V138" i="1"/>
  <c r="W138" i="1" s="1"/>
  <c r="V140" i="1"/>
  <c r="W140" i="1" s="1"/>
  <c r="T148" i="1" l="1"/>
  <c r="T147" i="1"/>
  <c r="T146" i="1"/>
  <c r="T144" i="1"/>
  <c r="T145" i="1"/>
  <c r="T143" i="1"/>
  <c r="S44" i="1"/>
  <c r="D44" i="1" s="1"/>
  <c r="R45" i="1"/>
  <c r="O31" i="1"/>
  <c r="P31" i="1"/>
  <c r="U144" i="1"/>
  <c r="U148" i="1"/>
  <c r="U143" i="1"/>
  <c r="U147" i="1"/>
  <c r="V145" i="1"/>
  <c r="W145" i="1" s="1"/>
  <c r="K32" i="1"/>
  <c r="U145" i="1"/>
  <c r="V144" i="1"/>
  <c r="W144" i="1" s="1"/>
  <c r="V146" i="1"/>
  <c r="W146" i="1" s="1"/>
  <c r="C43" i="1"/>
  <c r="J32" i="1" s="1"/>
  <c r="V148" i="1"/>
  <c r="W148" i="1" s="1"/>
  <c r="U146" i="1"/>
  <c r="V143" i="1"/>
  <c r="W143" i="1" s="1"/>
  <c r="V147" i="1"/>
  <c r="W147" i="1" s="1"/>
  <c r="T149" i="1" l="1"/>
  <c r="T152" i="1"/>
  <c r="T154" i="1"/>
  <c r="T153" i="1"/>
  <c r="T151" i="1"/>
  <c r="T150" i="1"/>
  <c r="R46" i="1"/>
  <c r="S45" i="1"/>
  <c r="D45" i="1" s="1"/>
  <c r="V154" i="1"/>
  <c r="W154" i="1" s="1"/>
  <c r="V149" i="1"/>
  <c r="W149" i="1" s="1"/>
  <c r="V150" i="1"/>
  <c r="W150" i="1" s="1"/>
  <c r="U151" i="1"/>
  <c r="U153" i="1"/>
  <c r="U149" i="1"/>
  <c r="V151" i="1"/>
  <c r="W151" i="1" s="1"/>
  <c r="U152" i="1"/>
  <c r="V153" i="1"/>
  <c r="W153" i="1" s="1"/>
  <c r="U150" i="1"/>
  <c r="V152" i="1"/>
  <c r="W152" i="1" s="1"/>
  <c r="C44" i="1"/>
  <c r="N32" i="1" s="1"/>
  <c r="U154" i="1"/>
  <c r="T157" i="1" l="1"/>
  <c r="T156" i="1"/>
  <c r="T155" i="1"/>
  <c r="T159" i="1"/>
  <c r="T158" i="1"/>
  <c r="T160" i="1"/>
  <c r="P32" i="1"/>
  <c r="O32" i="1"/>
  <c r="U158" i="1"/>
  <c r="U160" i="1"/>
  <c r="U159" i="1"/>
  <c r="V159" i="1"/>
  <c r="W159" i="1" s="1"/>
  <c r="K33" i="1"/>
  <c r="V157" i="1"/>
  <c r="W157" i="1" s="1"/>
  <c r="V155" i="1"/>
  <c r="W155" i="1" s="1"/>
  <c r="V158" i="1"/>
  <c r="W158" i="1" s="1"/>
  <c r="U155" i="1"/>
  <c r="C45" i="1"/>
  <c r="J33" i="1" s="1"/>
  <c r="V160" i="1"/>
  <c r="W160" i="1" s="1"/>
  <c r="U156" i="1"/>
  <c r="U157" i="1"/>
  <c r="V156" i="1"/>
  <c r="W156" i="1" s="1"/>
  <c r="S46" i="1"/>
  <c r="D46" i="1" s="1"/>
  <c r="R47" i="1"/>
  <c r="T165" i="1" l="1"/>
  <c r="T164" i="1"/>
  <c r="T163" i="1"/>
  <c r="T162" i="1"/>
  <c r="T161" i="1"/>
  <c r="T166" i="1"/>
  <c r="S47" i="1"/>
  <c r="D47" i="1" s="1"/>
  <c r="R48" i="1"/>
  <c r="V163" i="1"/>
  <c r="W163" i="1" s="1"/>
  <c r="V161" i="1"/>
  <c r="W161" i="1" s="1"/>
  <c r="V162" i="1"/>
  <c r="W162" i="1" s="1"/>
  <c r="V165" i="1"/>
  <c r="W165" i="1" s="1"/>
  <c r="U164" i="1"/>
  <c r="U161" i="1"/>
  <c r="U165" i="1"/>
  <c r="U163" i="1"/>
  <c r="U166" i="1"/>
  <c r="U162" i="1"/>
  <c r="C46" i="1"/>
  <c r="N33" i="1" s="1"/>
  <c r="V166" i="1"/>
  <c r="W166" i="1" s="1"/>
  <c r="V164" i="1"/>
  <c r="W164" i="1" s="1"/>
  <c r="T172" i="1" l="1"/>
  <c r="T171" i="1"/>
  <c r="T170" i="1"/>
  <c r="T169" i="1"/>
  <c r="T168" i="1"/>
  <c r="T167" i="1"/>
  <c r="S48" i="1"/>
  <c r="D48" i="1" s="1"/>
  <c r="R49" i="1"/>
  <c r="P33" i="1"/>
  <c r="O33" i="1"/>
  <c r="V170" i="1"/>
  <c r="W170" i="1" s="1"/>
  <c r="U168" i="1"/>
  <c r="C47" i="1"/>
  <c r="J34" i="1" s="1"/>
  <c r="V168" i="1"/>
  <c r="W168" i="1" s="1"/>
  <c r="V167" i="1"/>
  <c r="W167" i="1" s="1"/>
  <c r="U170" i="1"/>
  <c r="U167" i="1"/>
  <c r="V169" i="1"/>
  <c r="W169" i="1" s="1"/>
  <c r="V171" i="1"/>
  <c r="W171" i="1" s="1"/>
  <c r="K34" i="1"/>
  <c r="U169" i="1"/>
  <c r="U171" i="1"/>
  <c r="U172" i="1"/>
  <c r="V172" i="1"/>
  <c r="W172" i="1" s="1"/>
  <c r="T173" i="1" l="1"/>
  <c r="T178" i="1"/>
  <c r="T177" i="1"/>
  <c r="T175" i="1"/>
  <c r="T176" i="1"/>
  <c r="T174" i="1"/>
  <c r="S49" i="1"/>
  <c r="D49" i="1" s="1"/>
  <c r="R50" i="1"/>
  <c r="U175" i="1"/>
  <c r="U176" i="1"/>
  <c r="V174" i="1"/>
  <c r="W174" i="1" s="1"/>
  <c r="C48" i="1"/>
  <c r="N34" i="1" s="1"/>
  <c r="V178" i="1"/>
  <c r="W178" i="1" s="1"/>
  <c r="V177" i="1"/>
  <c r="W177" i="1" s="1"/>
  <c r="U173" i="1"/>
  <c r="V176" i="1"/>
  <c r="W176" i="1" s="1"/>
  <c r="V175" i="1"/>
  <c r="W175" i="1" s="1"/>
  <c r="U178" i="1"/>
  <c r="U177" i="1"/>
  <c r="U174" i="1"/>
  <c r="V173" i="1"/>
  <c r="W173" i="1" s="1"/>
  <c r="T181" i="1" l="1"/>
  <c r="T180" i="1"/>
  <c r="T179" i="1"/>
  <c r="T184" i="1"/>
  <c r="T183" i="1"/>
  <c r="T182" i="1"/>
  <c r="O34" i="1"/>
  <c r="P34" i="1"/>
  <c r="R51" i="1"/>
  <c r="S50" i="1"/>
  <c r="D50" i="1" s="1"/>
  <c r="V179" i="1"/>
  <c r="W179" i="1" s="1"/>
  <c r="V184" i="1"/>
  <c r="W184" i="1" s="1"/>
  <c r="V182" i="1"/>
  <c r="W182" i="1" s="1"/>
  <c r="U180" i="1"/>
  <c r="V181" i="1"/>
  <c r="W181" i="1" s="1"/>
  <c r="U182" i="1"/>
  <c r="U181" i="1"/>
  <c r="V183" i="1"/>
  <c r="W183" i="1" s="1"/>
  <c r="U179" i="1"/>
  <c r="U183" i="1"/>
  <c r="C49" i="1"/>
  <c r="J35" i="1" s="1"/>
  <c r="K35" i="1"/>
  <c r="V180" i="1"/>
  <c r="W180" i="1" s="1"/>
  <c r="U184" i="1"/>
  <c r="T189" i="1" l="1"/>
  <c r="T188" i="1"/>
  <c r="T187" i="1"/>
  <c r="T186" i="1"/>
  <c r="T185" i="1"/>
  <c r="T190" i="1"/>
  <c r="V188" i="1"/>
  <c r="W188" i="1" s="1"/>
  <c r="U187" i="1"/>
  <c r="V190" i="1"/>
  <c r="W190" i="1" s="1"/>
  <c r="V189" i="1"/>
  <c r="W189" i="1" s="1"/>
  <c r="U185" i="1"/>
  <c r="C50" i="1"/>
  <c r="N35" i="1" s="1"/>
  <c r="U190" i="1"/>
  <c r="U186" i="1"/>
  <c r="U189" i="1"/>
  <c r="V185" i="1"/>
  <c r="W185" i="1" s="1"/>
  <c r="U188" i="1"/>
  <c r="V187" i="1"/>
  <c r="W187" i="1" s="1"/>
  <c r="V186" i="1"/>
  <c r="W186" i="1" s="1"/>
  <c r="S51" i="1"/>
  <c r="D51" i="1" s="1"/>
  <c r="R52" i="1"/>
  <c r="T196" i="1" l="1"/>
  <c r="T195" i="1"/>
  <c r="T194" i="1"/>
  <c r="T192" i="1"/>
  <c r="T193" i="1"/>
  <c r="T191" i="1"/>
  <c r="U191" i="1"/>
  <c r="U194" i="1"/>
  <c r="U196" i="1"/>
  <c r="C51" i="1"/>
  <c r="J36" i="1" s="1"/>
  <c r="V195" i="1"/>
  <c r="W195" i="1" s="1"/>
  <c r="V191" i="1"/>
  <c r="W191" i="1" s="1"/>
  <c r="V196" i="1"/>
  <c r="W196" i="1" s="1"/>
  <c r="V192" i="1"/>
  <c r="W192" i="1" s="1"/>
  <c r="K36" i="1"/>
  <c r="U193" i="1"/>
  <c r="V193" i="1"/>
  <c r="W193" i="1" s="1"/>
  <c r="U192" i="1"/>
  <c r="U195" i="1"/>
  <c r="V194" i="1"/>
  <c r="W194" i="1" s="1"/>
  <c r="P35" i="1"/>
  <c r="O35" i="1"/>
  <c r="S52" i="1"/>
  <c r="D52" i="1" s="1"/>
  <c r="R53" i="1"/>
  <c r="T197" i="1" l="1"/>
  <c r="T202" i="1"/>
  <c r="T201" i="1"/>
  <c r="T199" i="1"/>
  <c r="T198" i="1"/>
  <c r="T200" i="1"/>
  <c r="R54" i="1"/>
  <c r="S53" i="1"/>
  <c r="D53" i="1" s="1"/>
  <c r="C52" i="1"/>
  <c r="N36" i="1" s="1"/>
  <c r="V199" i="1"/>
  <c r="W199" i="1" s="1"/>
  <c r="U197" i="1"/>
  <c r="V198" i="1"/>
  <c r="W198" i="1" s="1"/>
  <c r="V201" i="1"/>
  <c r="W201" i="1" s="1"/>
  <c r="U199" i="1"/>
  <c r="U202" i="1"/>
  <c r="V200" i="1"/>
  <c r="W200" i="1" s="1"/>
  <c r="V202" i="1"/>
  <c r="W202" i="1" s="1"/>
  <c r="V197" i="1"/>
  <c r="W197" i="1" s="1"/>
  <c r="U201" i="1"/>
  <c r="U200" i="1"/>
  <c r="U198" i="1"/>
  <c r="T205" i="1" l="1"/>
  <c r="T204" i="1"/>
  <c r="T203" i="1"/>
  <c r="T208" i="1"/>
  <c r="T207" i="1"/>
  <c r="T206" i="1"/>
  <c r="C53" i="1"/>
  <c r="J37" i="1" s="1"/>
  <c r="U207" i="1"/>
  <c r="V203" i="1"/>
  <c r="W203" i="1" s="1"/>
  <c r="V205" i="1"/>
  <c r="W205" i="1" s="1"/>
  <c r="V206" i="1"/>
  <c r="W206" i="1" s="1"/>
  <c r="U203" i="1"/>
  <c r="U208" i="1"/>
  <c r="V208" i="1"/>
  <c r="W208" i="1" s="1"/>
  <c r="V207" i="1"/>
  <c r="W207" i="1" s="1"/>
  <c r="U205" i="1"/>
  <c r="K37" i="1"/>
  <c r="V204" i="1"/>
  <c r="W204" i="1" s="1"/>
  <c r="U204" i="1"/>
  <c r="U206" i="1"/>
  <c r="O36" i="1"/>
  <c r="P36" i="1"/>
  <c r="S54" i="1"/>
  <c r="D54" i="1" s="1"/>
  <c r="R55" i="1"/>
  <c r="T213" i="1" l="1"/>
  <c r="T212" i="1"/>
  <c r="T211" i="1"/>
  <c r="T210" i="1"/>
  <c r="T209" i="1"/>
  <c r="T214" i="1"/>
  <c r="S55" i="1"/>
  <c r="D55" i="1" s="1"/>
  <c r="R56" i="1"/>
  <c r="U213" i="1"/>
  <c r="U212" i="1"/>
  <c r="V211" i="1"/>
  <c r="W211" i="1" s="1"/>
  <c r="U210" i="1"/>
  <c r="V209" i="1"/>
  <c r="W209" i="1" s="1"/>
  <c r="V214" i="1"/>
  <c r="W214" i="1" s="1"/>
  <c r="V212" i="1"/>
  <c r="W212" i="1" s="1"/>
  <c r="U211" i="1"/>
  <c r="C54" i="1"/>
  <c r="N37" i="1" s="1"/>
  <c r="V213" i="1"/>
  <c r="W213" i="1" s="1"/>
  <c r="U214" i="1"/>
  <c r="V210" i="1"/>
  <c r="W210" i="1" s="1"/>
  <c r="U209" i="1"/>
  <c r="K38" i="1" l="1"/>
  <c r="T220" i="1"/>
  <c r="T216" i="1"/>
  <c r="T219" i="1"/>
  <c r="T218" i="1"/>
  <c r="T217" i="1"/>
  <c r="T215" i="1"/>
  <c r="R57" i="1"/>
  <c r="S56" i="1"/>
  <c r="D56" i="1" s="1"/>
  <c r="O37" i="1"/>
  <c r="P37" i="1"/>
  <c r="U220" i="1"/>
  <c r="U216" i="1"/>
  <c r="U215" i="1"/>
  <c r="V219" i="1"/>
  <c r="W219" i="1" s="1"/>
  <c r="V218" i="1"/>
  <c r="W218" i="1" s="1"/>
  <c r="V215" i="1"/>
  <c r="W215" i="1" s="1"/>
  <c r="V217" i="1"/>
  <c r="W217" i="1" s="1"/>
  <c r="U219" i="1"/>
  <c r="V216" i="1"/>
  <c r="W216" i="1" s="1"/>
  <c r="C55" i="1"/>
  <c r="J38" i="1" s="1"/>
  <c r="U218" i="1"/>
  <c r="V220" i="1"/>
  <c r="W220" i="1" s="1"/>
  <c r="U217" i="1"/>
  <c r="T221" i="1" l="1"/>
  <c r="T226" i="1"/>
  <c r="T225" i="1"/>
  <c r="T223" i="1"/>
  <c r="T224" i="1"/>
  <c r="T222" i="1"/>
  <c r="L39" i="1"/>
  <c r="L38" i="1"/>
  <c r="C56" i="1"/>
  <c r="N38" i="1" s="1"/>
  <c r="P38" i="1" s="1"/>
  <c r="U226" i="1"/>
  <c r="U225" i="1"/>
  <c r="U223" i="1"/>
  <c r="V221" i="1"/>
  <c r="W221" i="1" s="1"/>
  <c r="V225" i="1"/>
  <c r="W225" i="1" s="1"/>
  <c r="V222" i="1"/>
  <c r="W222" i="1" s="1"/>
  <c r="V223" i="1"/>
  <c r="W223" i="1" s="1"/>
  <c r="U221" i="1"/>
  <c r="U224" i="1"/>
  <c r="V226" i="1"/>
  <c r="W226" i="1" s="1"/>
  <c r="V224" i="1"/>
  <c r="W224" i="1" s="1"/>
  <c r="U222" i="1"/>
  <c r="S57" i="1"/>
  <c r="D57" i="1" s="1"/>
  <c r="R58" i="1"/>
  <c r="T229" i="1" l="1"/>
  <c r="T228" i="1"/>
  <c r="T227" i="1"/>
  <c r="T232" i="1"/>
  <c r="T231" i="1"/>
  <c r="T230" i="1"/>
  <c r="O38" i="1"/>
  <c r="V230" i="1"/>
  <c r="W230" i="1" s="1"/>
  <c r="V231" i="1"/>
  <c r="W231" i="1" s="1"/>
  <c r="V228" i="1"/>
  <c r="W228" i="1" s="1"/>
  <c r="V229" i="1"/>
  <c r="W229" i="1" s="1"/>
  <c r="V232" i="1"/>
  <c r="W232" i="1" s="1"/>
  <c r="U230" i="1"/>
  <c r="C57" i="1"/>
  <c r="V227" i="1"/>
  <c r="W227" i="1" s="1"/>
  <c r="U228" i="1"/>
  <c r="U231" i="1"/>
  <c r="U229" i="1"/>
  <c r="U227" i="1"/>
  <c r="U232" i="1"/>
  <c r="S58" i="1"/>
  <c r="D58" i="1" s="1"/>
  <c r="R59" i="1"/>
  <c r="T237" i="1" l="1"/>
  <c r="T236" i="1"/>
  <c r="T235" i="1"/>
  <c r="T234" i="1"/>
  <c r="T233" i="1"/>
  <c r="T238" i="1"/>
  <c r="V234" i="1"/>
  <c r="W234" i="1" s="1"/>
  <c r="U236" i="1"/>
  <c r="U233" i="1"/>
  <c r="V238" i="1"/>
  <c r="W238" i="1" s="1"/>
  <c r="V236" i="1"/>
  <c r="W236" i="1" s="1"/>
  <c r="U237" i="1"/>
  <c r="V233" i="1"/>
  <c r="W233" i="1" s="1"/>
  <c r="V237" i="1"/>
  <c r="W237" i="1" s="1"/>
  <c r="U235" i="1"/>
  <c r="U238" i="1"/>
  <c r="C58" i="1"/>
  <c r="V235" i="1"/>
  <c r="W235" i="1" s="1"/>
  <c r="U234" i="1"/>
  <c r="R60" i="1"/>
  <c r="S59" i="1"/>
  <c r="D59" i="1" s="1"/>
  <c r="K40" i="1" l="1"/>
  <c r="T244" i="1"/>
  <c r="T243" i="1"/>
  <c r="T242" i="1"/>
  <c r="T240" i="1"/>
  <c r="T241" i="1"/>
  <c r="T239" i="1"/>
  <c r="R61" i="1"/>
  <c r="S60" i="1"/>
  <c r="D60" i="1" s="1"/>
  <c r="C59" i="1"/>
  <c r="J40" i="1" s="1"/>
  <c r="U240" i="1"/>
  <c r="U244" i="1"/>
  <c r="U243" i="1"/>
  <c r="V240" i="1"/>
  <c r="W240" i="1" s="1"/>
  <c r="U241" i="1"/>
  <c r="V243" i="1"/>
  <c r="W243" i="1" s="1"/>
  <c r="V242" i="1"/>
  <c r="W242" i="1" s="1"/>
  <c r="U242" i="1"/>
  <c r="U239" i="1"/>
  <c r="V244" i="1"/>
  <c r="W244" i="1" s="1"/>
  <c r="V239" i="1"/>
  <c r="W239" i="1" s="1"/>
  <c r="V241" i="1"/>
  <c r="W241" i="1" s="1"/>
  <c r="T245" i="1" l="1"/>
  <c r="T250" i="1"/>
  <c r="T249" i="1"/>
  <c r="T247" i="1"/>
  <c r="T246" i="1"/>
  <c r="T248" i="1"/>
  <c r="C60" i="1"/>
  <c r="N40" i="1" s="1"/>
  <c r="V245" i="1"/>
  <c r="W245" i="1" s="1"/>
  <c r="U250" i="1"/>
  <c r="V250" i="1"/>
  <c r="W250" i="1" s="1"/>
  <c r="U246" i="1"/>
  <c r="U249" i="1"/>
  <c r="V248" i="1"/>
  <c r="W248" i="1" s="1"/>
  <c r="U248" i="1"/>
  <c r="U247" i="1"/>
  <c r="U245" i="1"/>
  <c r="V246" i="1"/>
  <c r="W246" i="1" s="1"/>
  <c r="V249" i="1"/>
  <c r="W249" i="1" s="1"/>
  <c r="V247" i="1"/>
  <c r="W247" i="1" s="1"/>
  <c r="S61" i="1"/>
  <c r="D61" i="1" s="1"/>
  <c r="R62" i="1"/>
  <c r="T253" i="1" l="1"/>
  <c r="T252" i="1"/>
  <c r="T251" i="1"/>
  <c r="T256" i="1"/>
  <c r="T255" i="1"/>
  <c r="T254" i="1"/>
  <c r="O40" i="1"/>
  <c r="P40" i="1"/>
  <c r="U256" i="1"/>
  <c r="U255" i="1"/>
  <c r="U252" i="1"/>
  <c r="V255" i="1"/>
  <c r="W255" i="1" s="1"/>
  <c r="V253" i="1"/>
  <c r="W253" i="1" s="1"/>
  <c r="U251" i="1"/>
  <c r="K41" i="1"/>
  <c r="V254" i="1"/>
  <c r="W254" i="1" s="1"/>
  <c r="C61" i="1"/>
  <c r="J41" i="1" s="1"/>
  <c r="V252" i="1"/>
  <c r="W252" i="1" s="1"/>
  <c r="V251" i="1"/>
  <c r="W251" i="1" s="1"/>
  <c r="U253" i="1"/>
  <c r="V256" i="1"/>
  <c r="W256" i="1" s="1"/>
  <c r="U254" i="1"/>
  <c r="S62" i="1"/>
  <c r="D62" i="1" s="1"/>
  <c r="R63" i="1"/>
  <c r="T261" i="1" l="1"/>
  <c r="T260" i="1"/>
  <c r="T259" i="1"/>
  <c r="T258" i="1"/>
  <c r="T257" i="1"/>
  <c r="T262" i="1"/>
  <c r="S63" i="1"/>
  <c r="D63" i="1" s="1"/>
  <c r="R64" i="1"/>
  <c r="C62" i="1"/>
  <c r="N41" i="1" s="1"/>
  <c r="U261" i="1"/>
  <c r="V260" i="1"/>
  <c r="W260" i="1" s="1"/>
  <c r="V262" i="1"/>
  <c r="W262" i="1" s="1"/>
  <c r="V261" i="1"/>
  <c r="W261" i="1" s="1"/>
  <c r="U262" i="1"/>
  <c r="U260" i="1"/>
  <c r="U258" i="1"/>
  <c r="V257" i="1"/>
  <c r="W257" i="1" s="1"/>
  <c r="U259" i="1"/>
  <c r="V259" i="1"/>
  <c r="W259" i="1" s="1"/>
  <c r="V258" i="1"/>
  <c r="W258" i="1" s="1"/>
  <c r="U257" i="1"/>
  <c r="T268" i="1" l="1"/>
  <c r="T264" i="1"/>
  <c r="T267" i="1"/>
  <c r="T266" i="1"/>
  <c r="T265" i="1"/>
  <c r="T263" i="1"/>
  <c r="S64" i="1"/>
  <c r="D64" i="1" s="1"/>
  <c r="R65" i="1"/>
  <c r="O41" i="1"/>
  <c r="P41" i="1"/>
  <c r="C63" i="1"/>
  <c r="J42" i="1" s="1"/>
  <c r="U266" i="1"/>
  <c r="V264" i="1"/>
  <c r="W264" i="1" s="1"/>
  <c r="U265" i="1"/>
  <c r="V265" i="1"/>
  <c r="W265" i="1" s="1"/>
  <c r="V263" i="1"/>
  <c r="W263" i="1" s="1"/>
  <c r="U264" i="1"/>
  <c r="V266" i="1"/>
  <c r="W266" i="1" s="1"/>
  <c r="K42" i="1"/>
  <c r="V268" i="1"/>
  <c r="W268" i="1" s="1"/>
  <c r="U263" i="1"/>
  <c r="U267" i="1"/>
  <c r="V267" i="1"/>
  <c r="W267" i="1" s="1"/>
  <c r="U268" i="1"/>
  <c r="T269" i="1" l="1"/>
  <c r="T274" i="1"/>
  <c r="T273" i="1"/>
  <c r="T271" i="1"/>
  <c r="T272" i="1"/>
  <c r="T270" i="1"/>
  <c r="R66" i="1"/>
  <c r="S65" i="1"/>
  <c r="D65" i="1" s="1"/>
  <c r="U270" i="1"/>
  <c r="U269" i="1"/>
  <c r="V269" i="1"/>
  <c r="W269" i="1" s="1"/>
  <c r="V270" i="1"/>
  <c r="W270" i="1" s="1"/>
  <c r="U271" i="1"/>
  <c r="V273" i="1"/>
  <c r="W273" i="1" s="1"/>
  <c r="U274" i="1"/>
  <c r="C64" i="1"/>
  <c r="N42" i="1" s="1"/>
  <c r="V274" i="1"/>
  <c r="W274" i="1" s="1"/>
  <c r="V272" i="1"/>
  <c r="W272" i="1" s="1"/>
  <c r="V271" i="1"/>
  <c r="W271" i="1" s="1"/>
  <c r="U272" i="1"/>
  <c r="U273" i="1"/>
  <c r="T277" i="1" l="1"/>
  <c r="T276" i="1"/>
  <c r="T275" i="1"/>
  <c r="T280" i="1"/>
  <c r="T279" i="1"/>
  <c r="T278" i="1"/>
  <c r="O42" i="1"/>
  <c r="P42" i="1"/>
  <c r="U279" i="1"/>
  <c r="V275" i="1"/>
  <c r="W275" i="1" s="1"/>
  <c r="C65" i="1"/>
  <c r="J43" i="1" s="1"/>
  <c r="U275" i="1"/>
  <c r="U280" i="1"/>
  <c r="V278" i="1"/>
  <c r="W278" i="1" s="1"/>
  <c r="U278" i="1"/>
  <c r="V276" i="1"/>
  <c r="W276" i="1" s="1"/>
  <c r="V279" i="1"/>
  <c r="W279" i="1" s="1"/>
  <c r="V280" i="1"/>
  <c r="W280" i="1" s="1"/>
  <c r="U276" i="1"/>
  <c r="K43" i="1"/>
  <c r="V277" i="1"/>
  <c r="W277" i="1" s="1"/>
  <c r="U277" i="1"/>
  <c r="R67" i="1"/>
  <c r="S66" i="1"/>
  <c r="D66" i="1" s="1"/>
  <c r="T285" i="1" l="1"/>
  <c r="T284" i="1"/>
  <c r="T283" i="1"/>
  <c r="T282" i="1"/>
  <c r="T281" i="1"/>
  <c r="T286" i="1"/>
  <c r="U283" i="1"/>
  <c r="V282" i="1"/>
  <c r="W282" i="1" s="1"/>
  <c r="U282" i="1"/>
  <c r="C66" i="1"/>
  <c r="N43" i="1" s="1"/>
  <c r="U284" i="1"/>
  <c r="U286" i="1"/>
  <c r="U285" i="1"/>
  <c r="V286" i="1"/>
  <c r="W286" i="1" s="1"/>
  <c r="V285" i="1"/>
  <c r="W285" i="1" s="1"/>
  <c r="V283" i="1"/>
  <c r="W283" i="1" s="1"/>
  <c r="V281" i="1"/>
  <c r="W281" i="1" s="1"/>
  <c r="U281" i="1"/>
  <c r="V284" i="1"/>
  <c r="W284" i="1" s="1"/>
  <c r="S67" i="1"/>
  <c r="D67" i="1" s="1"/>
  <c r="R68" i="1"/>
  <c r="T292" i="1" l="1"/>
  <c r="T291" i="1"/>
  <c r="T290" i="1"/>
  <c r="T288" i="1"/>
  <c r="T289" i="1"/>
  <c r="T287" i="1"/>
  <c r="U290" i="1"/>
  <c r="U292" i="1"/>
  <c r="V290" i="1"/>
  <c r="W290" i="1" s="1"/>
  <c r="V287" i="1"/>
  <c r="W287" i="1" s="1"/>
  <c r="V291" i="1"/>
  <c r="W291" i="1" s="1"/>
  <c r="U287" i="1"/>
  <c r="C67" i="1"/>
  <c r="J44" i="1" s="1"/>
  <c r="V288" i="1"/>
  <c r="W288" i="1" s="1"/>
  <c r="U288" i="1"/>
  <c r="U291" i="1"/>
  <c r="V292" i="1"/>
  <c r="W292" i="1" s="1"/>
  <c r="K44" i="1"/>
  <c r="U289" i="1"/>
  <c r="V289" i="1"/>
  <c r="W289" i="1" s="1"/>
  <c r="O43" i="1"/>
  <c r="P43" i="1"/>
  <c r="S68" i="1"/>
  <c r="D68" i="1" s="1"/>
  <c r="R69" i="1"/>
  <c r="T293" i="1" l="1"/>
  <c r="T298" i="1"/>
  <c r="T297" i="1"/>
  <c r="T295" i="1"/>
  <c r="T296" i="1"/>
  <c r="T294" i="1"/>
  <c r="R70" i="1"/>
  <c r="S69" i="1"/>
  <c r="D69" i="1" s="1"/>
  <c r="U293" i="1"/>
  <c r="U296" i="1"/>
  <c r="U294" i="1"/>
  <c r="V293" i="1"/>
  <c r="W293" i="1" s="1"/>
  <c r="V296" i="1"/>
  <c r="W296" i="1" s="1"/>
  <c r="V294" i="1"/>
  <c r="W294" i="1" s="1"/>
  <c r="V295" i="1"/>
  <c r="W295" i="1" s="1"/>
  <c r="V297" i="1"/>
  <c r="W297" i="1" s="1"/>
  <c r="V298" i="1"/>
  <c r="W298" i="1" s="1"/>
  <c r="C68" i="1"/>
  <c r="N44" i="1" s="1"/>
  <c r="U295" i="1"/>
  <c r="U297" i="1"/>
  <c r="U298" i="1"/>
  <c r="T301" i="1" l="1"/>
  <c r="T300" i="1"/>
  <c r="T299" i="1"/>
  <c r="T303" i="1"/>
  <c r="T302" i="1"/>
  <c r="T304" i="1"/>
  <c r="P44" i="1"/>
  <c r="O44" i="1"/>
  <c r="U301" i="1"/>
  <c r="U303" i="1"/>
  <c r="U300" i="1"/>
  <c r="V301" i="1"/>
  <c r="W301" i="1" s="1"/>
  <c r="V303" i="1"/>
  <c r="W303" i="1" s="1"/>
  <c r="C69" i="1"/>
  <c r="J45" i="1" s="1"/>
  <c r="V299" i="1"/>
  <c r="W299" i="1" s="1"/>
  <c r="V300" i="1"/>
  <c r="W300" i="1" s="1"/>
  <c r="U302" i="1"/>
  <c r="U299" i="1"/>
  <c r="V302" i="1"/>
  <c r="W302" i="1" s="1"/>
  <c r="V304" i="1"/>
  <c r="W304" i="1" s="1"/>
  <c r="K45" i="1"/>
  <c r="U304" i="1"/>
  <c r="S70" i="1"/>
  <c r="D70" i="1" s="1"/>
  <c r="R71" i="1"/>
  <c r="T309" i="1" l="1"/>
  <c r="T308" i="1"/>
  <c r="T307" i="1"/>
  <c r="T306" i="1"/>
  <c r="T305" i="1"/>
  <c r="T310" i="1"/>
  <c r="S71" i="1"/>
  <c r="D71" i="1" s="1"/>
  <c r="R72" i="1"/>
  <c r="U309" i="1"/>
  <c r="C70" i="1"/>
  <c r="N45" i="1" s="1"/>
  <c r="V307" i="1"/>
  <c r="W307" i="1" s="1"/>
  <c r="V306" i="1"/>
  <c r="W306" i="1" s="1"/>
  <c r="U306" i="1"/>
  <c r="U307" i="1"/>
  <c r="V309" i="1"/>
  <c r="W309" i="1" s="1"/>
  <c r="V308" i="1"/>
  <c r="W308" i="1" s="1"/>
  <c r="U305" i="1"/>
  <c r="V310" i="1"/>
  <c r="W310" i="1" s="1"/>
  <c r="U310" i="1"/>
  <c r="V305" i="1"/>
  <c r="W305" i="1" s="1"/>
  <c r="U308" i="1"/>
  <c r="T316" i="1" l="1"/>
  <c r="T312" i="1"/>
  <c r="T315" i="1"/>
  <c r="T314" i="1"/>
  <c r="T313" i="1"/>
  <c r="T311" i="1"/>
  <c r="P45" i="1"/>
  <c r="O45" i="1"/>
  <c r="S72" i="1"/>
  <c r="D72" i="1" s="1"/>
  <c r="R73" i="1"/>
  <c r="U312" i="1"/>
  <c r="U314" i="1"/>
  <c r="V314" i="1"/>
  <c r="W314" i="1" s="1"/>
  <c r="V316" i="1"/>
  <c r="W316" i="1" s="1"/>
  <c r="K46" i="1"/>
  <c r="U313" i="1"/>
  <c r="U315" i="1"/>
  <c r="U316" i="1"/>
  <c r="V313" i="1"/>
  <c r="W313" i="1" s="1"/>
  <c r="U311" i="1"/>
  <c r="V311" i="1"/>
  <c r="W311" i="1" s="1"/>
  <c r="V315" i="1"/>
  <c r="W315" i="1" s="1"/>
  <c r="V312" i="1"/>
  <c r="W312" i="1" s="1"/>
  <c r="C71" i="1"/>
  <c r="J46" i="1" s="1"/>
  <c r="T317" i="1" l="1"/>
  <c r="T322" i="1"/>
  <c r="T321" i="1"/>
  <c r="T320" i="1"/>
  <c r="T319" i="1"/>
  <c r="T318" i="1"/>
  <c r="R74" i="1"/>
  <c r="S73" i="1"/>
  <c r="D73" i="1" s="1"/>
  <c r="U318" i="1"/>
  <c r="U320" i="1"/>
  <c r="V321" i="1"/>
  <c r="W321" i="1" s="1"/>
  <c r="V317" i="1"/>
  <c r="W317" i="1" s="1"/>
  <c r="V320" i="1"/>
  <c r="W320" i="1" s="1"/>
  <c r="U321" i="1"/>
  <c r="C72" i="1"/>
  <c r="N46" i="1" s="1"/>
  <c r="V322" i="1"/>
  <c r="W322" i="1" s="1"/>
  <c r="V319" i="1"/>
  <c r="W319" i="1" s="1"/>
  <c r="U322" i="1"/>
  <c r="U317" i="1"/>
  <c r="U319" i="1"/>
  <c r="V318" i="1"/>
  <c r="W318" i="1" s="1"/>
  <c r="T325" i="1" l="1"/>
  <c r="T324" i="1"/>
  <c r="T323" i="1"/>
  <c r="T328" i="1"/>
  <c r="T327" i="1"/>
  <c r="T326" i="1"/>
  <c r="V326" i="1"/>
  <c r="W326" i="1" s="1"/>
  <c r="U326" i="1"/>
  <c r="V323" i="1"/>
  <c r="W323" i="1" s="1"/>
  <c r="U323" i="1"/>
  <c r="U324" i="1"/>
  <c r="V325" i="1"/>
  <c r="W325" i="1" s="1"/>
  <c r="K47" i="1"/>
  <c r="U327" i="1"/>
  <c r="V324" i="1"/>
  <c r="W324" i="1" s="1"/>
  <c r="V328" i="1"/>
  <c r="W328" i="1" s="1"/>
  <c r="U325" i="1"/>
  <c r="V327" i="1"/>
  <c r="W327" i="1" s="1"/>
  <c r="C73" i="1"/>
  <c r="J47" i="1" s="1"/>
  <c r="U328" i="1"/>
  <c r="O46" i="1"/>
  <c r="P46" i="1"/>
  <c r="S74" i="1"/>
  <c r="D74" i="1" s="1"/>
  <c r="R75" i="1"/>
  <c r="T333" i="1" l="1"/>
  <c r="T332" i="1"/>
  <c r="T331" i="1"/>
  <c r="T330" i="1"/>
  <c r="T329" i="1"/>
  <c r="T334" i="1"/>
  <c r="S75" i="1"/>
  <c r="D75" i="1" s="1"/>
  <c r="R76" i="1"/>
  <c r="V334" i="1"/>
  <c r="W334" i="1" s="1"/>
  <c r="C74" i="1"/>
  <c r="N47" i="1" s="1"/>
  <c r="V330" i="1"/>
  <c r="W330" i="1" s="1"/>
  <c r="V332" i="1"/>
  <c r="W332" i="1" s="1"/>
  <c r="U331" i="1"/>
  <c r="U330" i="1"/>
  <c r="V333" i="1"/>
  <c r="W333" i="1" s="1"/>
  <c r="U334" i="1"/>
  <c r="V329" i="1"/>
  <c r="W329" i="1" s="1"/>
  <c r="U333" i="1"/>
  <c r="U329" i="1"/>
  <c r="V331" i="1"/>
  <c r="W331" i="1" s="1"/>
  <c r="U332" i="1"/>
  <c r="T340" i="1" l="1"/>
  <c r="T339" i="1"/>
  <c r="T338" i="1"/>
  <c r="T336" i="1"/>
  <c r="T337" i="1"/>
  <c r="T335" i="1"/>
  <c r="O47" i="1"/>
  <c r="P47" i="1"/>
  <c r="S76" i="1"/>
  <c r="D76" i="1" s="1"/>
  <c r="R77" i="1"/>
  <c r="V337" i="1"/>
  <c r="W337" i="1" s="1"/>
  <c r="V335" i="1"/>
  <c r="W335" i="1" s="1"/>
  <c r="U336" i="1"/>
  <c r="U335" i="1"/>
  <c r="V339" i="1"/>
  <c r="W339" i="1" s="1"/>
  <c r="U339" i="1"/>
  <c r="U340" i="1"/>
  <c r="V336" i="1"/>
  <c r="W336" i="1" s="1"/>
  <c r="V340" i="1"/>
  <c r="W340" i="1" s="1"/>
  <c r="K48" i="1"/>
  <c r="U338" i="1"/>
  <c r="U337" i="1"/>
  <c r="V338" i="1"/>
  <c r="W338" i="1" s="1"/>
  <c r="C75" i="1"/>
  <c r="J48" i="1" s="1"/>
  <c r="T341" i="1" l="1"/>
  <c r="T346" i="1"/>
  <c r="T345" i="1"/>
  <c r="T343" i="1"/>
  <c r="T344" i="1"/>
  <c r="T342" i="1"/>
  <c r="R78" i="1"/>
  <c r="S77" i="1"/>
  <c r="D77" i="1" s="1"/>
  <c r="V342" i="1"/>
  <c r="W342" i="1" s="1"/>
  <c r="U341" i="1"/>
  <c r="V343" i="1"/>
  <c r="W343" i="1" s="1"/>
  <c r="V341" i="1"/>
  <c r="W341" i="1" s="1"/>
  <c r="V346" i="1"/>
  <c r="W346" i="1" s="1"/>
  <c r="U344" i="1"/>
  <c r="U345" i="1"/>
  <c r="C76" i="1"/>
  <c r="N48" i="1" s="1"/>
  <c r="U342" i="1"/>
  <c r="U343" i="1"/>
  <c r="V345" i="1"/>
  <c r="W345" i="1" s="1"/>
  <c r="V344" i="1"/>
  <c r="W344" i="1" s="1"/>
  <c r="U346" i="1"/>
  <c r="T349" i="1" l="1"/>
  <c r="T348" i="1"/>
  <c r="T347" i="1"/>
  <c r="T351" i="1"/>
  <c r="T350" i="1"/>
  <c r="T352" i="1"/>
  <c r="O48" i="1"/>
  <c r="P48" i="1"/>
  <c r="V347" i="1"/>
  <c r="W347" i="1" s="1"/>
  <c r="V352" i="1"/>
  <c r="W352" i="1" s="1"/>
  <c r="U349" i="1"/>
  <c r="C77" i="1"/>
  <c r="J49" i="1" s="1"/>
  <c r="V351" i="1"/>
  <c r="W351" i="1" s="1"/>
  <c r="U350" i="1"/>
  <c r="K49" i="1"/>
  <c r="V348" i="1"/>
  <c r="W348" i="1" s="1"/>
  <c r="U348" i="1"/>
  <c r="U347" i="1"/>
  <c r="V349" i="1"/>
  <c r="W349" i="1" s="1"/>
  <c r="V350" i="1"/>
  <c r="W350" i="1" s="1"/>
  <c r="U352" i="1"/>
  <c r="U351" i="1"/>
  <c r="S78" i="1"/>
  <c r="D78" i="1" s="1"/>
  <c r="R79" i="1"/>
  <c r="T357" i="1" l="1"/>
  <c r="T356" i="1"/>
  <c r="T355" i="1"/>
  <c r="T354" i="1"/>
  <c r="T353" i="1"/>
  <c r="T358" i="1"/>
  <c r="S79" i="1"/>
  <c r="D79" i="1" s="1"/>
  <c r="R80" i="1"/>
  <c r="V356" i="1"/>
  <c r="W356" i="1" s="1"/>
  <c r="U354" i="1"/>
  <c r="V353" i="1"/>
  <c r="W353" i="1" s="1"/>
  <c r="C78" i="1"/>
  <c r="N49" i="1" s="1"/>
  <c r="U356" i="1"/>
  <c r="U355" i="1"/>
  <c r="V358" i="1"/>
  <c r="W358" i="1" s="1"/>
  <c r="V354" i="1"/>
  <c r="W354" i="1" s="1"/>
  <c r="U358" i="1"/>
  <c r="U357" i="1"/>
  <c r="U353" i="1"/>
  <c r="V357" i="1"/>
  <c r="W357" i="1" s="1"/>
  <c r="V355" i="1"/>
  <c r="W355" i="1" s="1"/>
  <c r="T364" i="1" l="1"/>
  <c r="T363" i="1"/>
  <c r="T360" i="1"/>
  <c r="T362" i="1"/>
  <c r="T361" i="1"/>
  <c r="T359" i="1"/>
  <c r="O49" i="1"/>
  <c r="P49" i="1"/>
  <c r="S80" i="1"/>
  <c r="D80" i="1" s="1"/>
  <c r="R81" i="1"/>
  <c r="U362" i="1"/>
  <c r="U359" i="1"/>
  <c r="U360" i="1"/>
  <c r="V359" i="1"/>
  <c r="W359" i="1" s="1"/>
  <c r="U361" i="1"/>
  <c r="V361" i="1"/>
  <c r="W361" i="1" s="1"/>
  <c r="V360" i="1"/>
  <c r="W360" i="1" s="1"/>
  <c r="U363" i="1"/>
  <c r="U364" i="1"/>
  <c r="K50" i="1"/>
  <c r="V364" i="1"/>
  <c r="W364" i="1" s="1"/>
  <c r="V362" i="1"/>
  <c r="W362" i="1" s="1"/>
  <c r="V363" i="1"/>
  <c r="W363" i="1" s="1"/>
  <c r="C79" i="1"/>
  <c r="J50" i="1" s="1"/>
  <c r="T365" i="1" l="1"/>
  <c r="T368" i="1"/>
  <c r="T370" i="1"/>
  <c r="T369" i="1"/>
  <c r="T367" i="1"/>
  <c r="T366" i="1"/>
  <c r="R82" i="1"/>
  <c r="S81" i="1"/>
  <c r="V366" i="1"/>
  <c r="W366" i="1" s="1"/>
  <c r="V365" i="1"/>
  <c r="W365" i="1" s="1"/>
  <c r="U365" i="1"/>
  <c r="U366" i="1"/>
  <c r="V370" i="1"/>
  <c r="W370" i="1" s="1"/>
  <c r="U368" i="1"/>
  <c r="V369" i="1"/>
  <c r="W369" i="1" s="1"/>
  <c r="V367" i="1"/>
  <c r="W367" i="1" s="1"/>
  <c r="V368" i="1"/>
  <c r="W368" i="1" s="1"/>
  <c r="U370" i="1"/>
  <c r="U367" i="1"/>
  <c r="U369" i="1"/>
  <c r="C80" i="1"/>
  <c r="N50" i="1" s="1"/>
  <c r="T373" i="1" l="1"/>
  <c r="T372" i="1"/>
  <c r="T371" i="1"/>
  <c r="T376" i="1"/>
  <c r="T375" i="1"/>
  <c r="T374" i="1"/>
  <c r="V371" i="1"/>
  <c r="W371" i="1" s="1"/>
  <c r="U372" i="1"/>
  <c r="U375" i="1"/>
  <c r="J51" i="1"/>
  <c r="U374" i="1"/>
  <c r="V374" i="1"/>
  <c r="W374" i="1" s="1"/>
  <c r="V375" i="1"/>
  <c r="W375" i="1" s="1"/>
  <c r="V372" i="1"/>
  <c r="W372" i="1" s="1"/>
  <c r="U371" i="1"/>
  <c r="V376" i="1"/>
  <c r="W376" i="1" s="1"/>
  <c r="K51" i="1"/>
  <c r="U376" i="1"/>
  <c r="V373" i="1"/>
  <c r="W373" i="1" s="1"/>
  <c r="U373" i="1"/>
  <c r="P50" i="1"/>
  <c r="O50" i="1"/>
  <c r="R83" i="1"/>
  <c r="S82" i="1"/>
  <c r="T381" i="1" l="1"/>
  <c r="T380" i="1"/>
  <c r="T379" i="1"/>
  <c r="T378" i="1"/>
  <c r="T377" i="1"/>
  <c r="T382" i="1"/>
  <c r="V380" i="1"/>
  <c r="W380" i="1" s="1"/>
  <c r="V379" i="1"/>
  <c r="W379" i="1" s="1"/>
  <c r="N51" i="1"/>
  <c r="U382" i="1"/>
  <c r="U381" i="1"/>
  <c r="U379" i="1"/>
  <c r="V381" i="1"/>
  <c r="V382" i="1"/>
  <c r="U378" i="1"/>
  <c r="U377" i="1"/>
  <c r="U380" i="1"/>
  <c r="V378" i="1"/>
  <c r="W378" i="1" s="1"/>
  <c r="V377" i="1"/>
  <c r="W377" i="1" s="1"/>
  <c r="S83" i="1"/>
  <c r="R84" i="1"/>
  <c r="T388" i="1" l="1"/>
  <c r="T387" i="1"/>
  <c r="T386" i="1"/>
  <c r="T385" i="1"/>
  <c r="T383" i="1"/>
  <c r="T384" i="1"/>
  <c r="P51" i="1"/>
  <c r="O51" i="1"/>
  <c r="R85" i="1"/>
  <c r="S84" i="1"/>
  <c r="V386" i="1"/>
  <c r="W386" i="1" s="1"/>
  <c r="U388" i="1"/>
  <c r="U384" i="1"/>
  <c r="V388" i="1"/>
  <c r="W388" i="1" s="1"/>
  <c r="U385" i="1"/>
  <c r="K52" i="1"/>
  <c r="V384" i="1"/>
  <c r="W384" i="1" s="1"/>
  <c r="J52" i="1"/>
  <c r="V385" i="1"/>
  <c r="W385" i="1" s="1"/>
  <c r="V387" i="1"/>
  <c r="W387" i="1" s="1"/>
  <c r="U387" i="1"/>
  <c r="U386" i="1"/>
  <c r="V383" i="1"/>
  <c r="W383" i="1" s="1"/>
  <c r="U383" i="1"/>
  <c r="W382" i="1"/>
  <c r="W381" i="1"/>
  <c r="T389" i="1" l="1"/>
  <c r="T392" i="1"/>
  <c r="T394" i="1"/>
  <c r="T393" i="1"/>
  <c r="T391" i="1"/>
  <c r="T390" i="1"/>
  <c r="U390" i="1"/>
  <c r="V390" i="1"/>
  <c r="W390" i="1" s="1"/>
  <c r="N52" i="1"/>
  <c r="V394" i="1"/>
  <c r="W394" i="1" s="1"/>
  <c r="U389" i="1"/>
  <c r="V389" i="1"/>
  <c r="W389" i="1" s="1"/>
  <c r="V391" i="1"/>
  <c r="W391" i="1" s="1"/>
  <c r="U391" i="1"/>
  <c r="U394" i="1"/>
  <c r="V392" i="1"/>
  <c r="W392" i="1" s="1"/>
  <c r="V393" i="1"/>
  <c r="W393" i="1" s="1"/>
  <c r="U393" i="1"/>
  <c r="U392" i="1"/>
  <c r="R86" i="1"/>
  <c r="S85" i="1"/>
  <c r="D85" i="1" s="1"/>
  <c r="T397" i="1" l="1"/>
  <c r="T396" i="1"/>
  <c r="T395" i="1"/>
  <c r="T399" i="1"/>
  <c r="T398" i="1"/>
  <c r="T400" i="1"/>
  <c r="C85" i="1"/>
  <c r="J53" i="1" s="1"/>
  <c r="R87" i="1"/>
  <c r="S86" i="1"/>
  <c r="D86" i="1" s="1"/>
  <c r="V397" i="1"/>
  <c r="W397" i="1" s="1"/>
  <c r="U399" i="1"/>
  <c r="K53" i="1"/>
  <c r="V400" i="1"/>
  <c r="W400" i="1" s="1"/>
  <c r="U395" i="1"/>
  <c r="U398" i="1"/>
  <c r="V399" i="1"/>
  <c r="W399" i="1" s="1"/>
  <c r="U397" i="1"/>
  <c r="V395" i="1"/>
  <c r="W395" i="1" s="1"/>
  <c r="U400" i="1"/>
  <c r="V398" i="1"/>
  <c r="W398" i="1" s="1"/>
  <c r="U396" i="1"/>
  <c r="V396" i="1"/>
  <c r="W396" i="1" s="1"/>
  <c r="O52" i="1"/>
  <c r="P52" i="1"/>
  <c r="T405" i="1" l="1"/>
  <c r="T404" i="1"/>
  <c r="T403" i="1"/>
  <c r="T402" i="1"/>
  <c r="T401" i="1"/>
  <c r="T406" i="1"/>
  <c r="C86" i="1"/>
  <c r="N53" i="1" s="1"/>
  <c r="U403" i="1"/>
  <c r="U406" i="1"/>
  <c r="V402" i="1"/>
  <c r="W402" i="1" s="1"/>
  <c r="U402" i="1"/>
  <c r="V403" i="1"/>
  <c r="W403" i="1" s="1"/>
  <c r="V405" i="1"/>
  <c r="W405" i="1" s="1"/>
  <c r="V401" i="1"/>
  <c r="W401" i="1" s="1"/>
  <c r="U405" i="1"/>
  <c r="V404" i="1"/>
  <c r="W404" i="1" s="1"/>
  <c r="V406" i="1"/>
  <c r="W406" i="1" s="1"/>
  <c r="U401" i="1"/>
  <c r="U404" i="1"/>
  <c r="S87" i="1"/>
  <c r="D87" i="1" s="1"/>
  <c r="R88" i="1"/>
  <c r="C87" i="1" l="1"/>
  <c r="J54" i="1" s="1"/>
  <c r="T412" i="1"/>
  <c r="T408" i="1"/>
  <c r="T411" i="1"/>
  <c r="T410" i="1"/>
  <c r="T409" i="1"/>
  <c r="T407" i="1"/>
  <c r="K54" i="1"/>
  <c r="U407" i="1"/>
  <c r="V412" i="1"/>
  <c r="W412" i="1" s="1"/>
  <c r="V409" i="1"/>
  <c r="W409" i="1" s="1"/>
  <c r="V407" i="1"/>
  <c r="W407" i="1" s="1"/>
  <c r="U412" i="1"/>
  <c r="V411" i="1"/>
  <c r="W411" i="1" s="1"/>
  <c r="V408" i="1"/>
  <c r="W408" i="1" s="1"/>
  <c r="U409" i="1"/>
  <c r="U411" i="1"/>
  <c r="V410" i="1"/>
  <c r="W410" i="1" s="1"/>
  <c r="U410" i="1"/>
  <c r="U408" i="1"/>
  <c r="R89" i="1"/>
  <c r="S88" i="1"/>
  <c r="D88" i="1" s="1"/>
  <c r="O53" i="1"/>
  <c r="P53" i="1"/>
  <c r="C88" i="1" l="1"/>
  <c r="N54" i="1" s="1"/>
  <c r="T413" i="1"/>
  <c r="T418" i="1"/>
  <c r="T417" i="1"/>
  <c r="T416" i="1"/>
  <c r="T415" i="1"/>
  <c r="T414" i="1"/>
  <c r="V413" i="1"/>
  <c r="W413" i="1" s="1"/>
  <c r="U414" i="1"/>
  <c r="V416" i="1"/>
  <c r="W416" i="1" s="1"/>
  <c r="U416" i="1"/>
  <c r="U415" i="1"/>
  <c r="U413" i="1"/>
  <c r="V418" i="1"/>
  <c r="W418" i="1" s="1"/>
  <c r="U417" i="1"/>
  <c r="V414" i="1"/>
  <c r="W414" i="1" s="1"/>
  <c r="V415" i="1"/>
  <c r="W415" i="1" s="1"/>
  <c r="V417" i="1"/>
  <c r="W417" i="1" s="1"/>
  <c r="U418" i="1"/>
  <c r="R90" i="1"/>
  <c r="S89" i="1"/>
  <c r="D89" i="1" s="1"/>
  <c r="C89" i="1" s="1"/>
  <c r="K55" i="1" l="1"/>
  <c r="T421" i="1"/>
  <c r="T420" i="1"/>
  <c r="T419" i="1"/>
  <c r="T424" i="1"/>
  <c r="T423" i="1"/>
  <c r="T422" i="1"/>
  <c r="S90" i="1"/>
  <c r="D90" i="1" s="1"/>
  <c r="C90" i="1" s="1"/>
  <c r="R91" i="1"/>
  <c r="P54" i="1"/>
  <c r="O54" i="1"/>
  <c r="U419" i="1"/>
  <c r="U421" i="1"/>
  <c r="V421" i="1"/>
  <c r="W421" i="1" s="1"/>
  <c r="V423" i="1"/>
  <c r="W423" i="1" s="1"/>
  <c r="V420" i="1"/>
  <c r="W420" i="1" s="1"/>
  <c r="V422" i="1"/>
  <c r="W422" i="1" s="1"/>
  <c r="V424" i="1"/>
  <c r="W424" i="1" s="1"/>
  <c r="J55" i="1"/>
  <c r="U422" i="1"/>
  <c r="U423" i="1"/>
  <c r="U424" i="1"/>
  <c r="V419" i="1"/>
  <c r="W419" i="1" s="1"/>
  <c r="U420" i="1"/>
  <c r="T429" i="1" l="1"/>
  <c r="T428" i="1"/>
  <c r="T427" i="1"/>
  <c r="T426" i="1"/>
  <c r="T425" i="1"/>
  <c r="T430" i="1"/>
  <c r="S91" i="1"/>
  <c r="D91" i="1" s="1"/>
  <c r="R92" i="1"/>
  <c r="U425" i="1"/>
  <c r="U428" i="1"/>
  <c r="V426" i="1"/>
  <c r="W426" i="1" s="1"/>
  <c r="U426" i="1"/>
  <c r="V430" i="1"/>
  <c r="W430" i="1" s="1"/>
  <c r="V428" i="1"/>
  <c r="W428" i="1" s="1"/>
  <c r="U429" i="1"/>
  <c r="V429" i="1"/>
  <c r="W429" i="1" s="1"/>
  <c r="V425" i="1"/>
  <c r="W425" i="1" s="1"/>
  <c r="U427" i="1"/>
  <c r="N55" i="1"/>
  <c r="V427" i="1"/>
  <c r="W427" i="1" s="1"/>
  <c r="U430" i="1"/>
  <c r="T436" i="1" l="1"/>
  <c r="T435" i="1"/>
  <c r="T434" i="1"/>
  <c r="T433" i="1"/>
  <c r="T431" i="1"/>
  <c r="T432" i="1"/>
  <c r="S92" i="1"/>
  <c r="D92" i="1" s="1"/>
  <c r="U442" i="1" s="1"/>
  <c r="R93" i="1"/>
  <c r="O55" i="1"/>
  <c r="P55" i="1"/>
  <c r="K56" i="1"/>
  <c r="V436" i="1"/>
  <c r="W436" i="1" s="1"/>
  <c r="V432" i="1"/>
  <c r="W432" i="1" s="1"/>
  <c r="V431" i="1"/>
  <c r="W431" i="1" s="1"/>
  <c r="U434" i="1"/>
  <c r="U432" i="1"/>
  <c r="U431" i="1"/>
  <c r="U433" i="1"/>
  <c r="V434" i="1"/>
  <c r="W434" i="1" s="1"/>
  <c r="C91" i="1"/>
  <c r="J56" i="1" s="1"/>
  <c r="V433" i="1"/>
  <c r="W433" i="1" s="1"/>
  <c r="V435" i="1"/>
  <c r="W435" i="1" s="1"/>
  <c r="U436" i="1"/>
  <c r="U435" i="1"/>
  <c r="V442" i="1" l="1"/>
  <c r="W442" i="1" s="1"/>
  <c r="V441" i="1"/>
  <c r="W441" i="1" s="1"/>
  <c r="U441" i="1"/>
  <c r="U439" i="1"/>
  <c r="U438" i="1"/>
  <c r="T437" i="1"/>
  <c r="T442" i="1"/>
  <c r="T440" i="1"/>
  <c r="T441" i="1"/>
  <c r="T439" i="1"/>
  <c r="T438" i="1"/>
  <c r="U440" i="1"/>
  <c r="V440" i="1"/>
  <c r="W440" i="1" s="1"/>
  <c r="C92" i="1"/>
  <c r="N56" i="1" s="1"/>
  <c r="P56" i="1" s="1"/>
  <c r="U437" i="1"/>
  <c r="V439" i="1"/>
  <c r="W439" i="1" s="1"/>
  <c r="V438" i="1"/>
  <c r="W438" i="1" s="1"/>
  <c r="V437" i="1"/>
  <c r="W437" i="1" s="1"/>
  <c r="R94" i="1"/>
  <c r="S93" i="1"/>
  <c r="D93" i="1" s="1"/>
  <c r="O56" i="1" l="1"/>
  <c r="T445" i="1"/>
  <c r="T444" i="1"/>
  <c r="T443" i="1"/>
  <c r="T447" i="1"/>
  <c r="T448" i="1"/>
  <c r="T446" i="1"/>
  <c r="V444" i="1"/>
  <c r="W444" i="1" s="1"/>
  <c r="V445" i="1"/>
  <c r="W445" i="1" s="1"/>
  <c r="U446" i="1"/>
  <c r="U447" i="1"/>
  <c r="U448" i="1"/>
  <c r="V443" i="1"/>
  <c r="W443" i="1" s="1"/>
  <c r="U445" i="1"/>
  <c r="V446" i="1"/>
  <c r="W446" i="1" s="1"/>
  <c r="V448" i="1"/>
  <c r="W448" i="1" s="1"/>
  <c r="U443" i="1"/>
  <c r="U444" i="1"/>
  <c r="V447" i="1"/>
  <c r="W447" i="1" s="1"/>
  <c r="C93" i="1"/>
  <c r="J57" i="1" s="1"/>
  <c r="K57" i="1"/>
  <c r="S94" i="1"/>
  <c r="D94" i="1" s="1"/>
  <c r="R95" i="1"/>
  <c r="T453" i="1" l="1"/>
  <c r="T452" i="1"/>
  <c r="T451" i="1"/>
  <c r="T450" i="1"/>
  <c r="T449" i="1"/>
  <c r="T454" i="1"/>
  <c r="C94" i="1"/>
  <c r="N57" i="1" s="1"/>
  <c r="P57" i="1" s="1"/>
  <c r="V453" i="1"/>
  <c r="W453" i="1" s="1"/>
  <c r="V451" i="1"/>
  <c r="W451" i="1" s="1"/>
  <c r="V449" i="1"/>
  <c r="W449" i="1" s="1"/>
  <c r="U453" i="1"/>
  <c r="U451" i="1"/>
  <c r="U449" i="1"/>
  <c r="V454" i="1"/>
  <c r="W454" i="1" s="1"/>
  <c r="V452" i="1"/>
  <c r="W452" i="1" s="1"/>
  <c r="U454" i="1"/>
  <c r="U450" i="1"/>
  <c r="V450" i="1"/>
  <c r="W450" i="1" s="1"/>
  <c r="U452" i="1"/>
  <c r="R96" i="1"/>
  <c r="S95" i="1"/>
  <c r="O57" i="1" l="1"/>
  <c r="T460" i="1"/>
  <c r="T459" i="1"/>
  <c r="T456" i="1"/>
  <c r="T458" i="1"/>
  <c r="T457" i="1"/>
  <c r="T455" i="1"/>
  <c r="U460" i="1"/>
  <c r="U459" i="1"/>
  <c r="U458" i="1"/>
  <c r="U457" i="1"/>
  <c r="U456" i="1"/>
  <c r="U455" i="1"/>
  <c r="V460" i="1"/>
  <c r="W460" i="1" s="1"/>
  <c r="V459" i="1"/>
  <c r="W459" i="1" s="1"/>
  <c r="V458" i="1"/>
  <c r="W458" i="1" s="1"/>
  <c r="V457" i="1"/>
  <c r="W457" i="1" s="1"/>
  <c r="V456" i="1"/>
  <c r="W456" i="1" s="1"/>
  <c r="V455" i="1"/>
  <c r="W455" i="1" s="1"/>
  <c r="S96" i="1"/>
  <c r="R97" i="1"/>
  <c r="K58" i="1"/>
  <c r="J58" i="1"/>
  <c r="T461" i="1" l="1"/>
  <c r="T466" i="1"/>
  <c r="T465" i="1"/>
  <c r="T463" i="1"/>
  <c r="T462" i="1"/>
  <c r="T464" i="1"/>
  <c r="R98" i="1"/>
  <c r="S98" i="1" s="1"/>
  <c r="S97" i="1"/>
  <c r="N58" i="1"/>
  <c r="V466" i="1"/>
  <c r="W466" i="1" s="1"/>
  <c r="V465" i="1"/>
  <c r="W465" i="1" s="1"/>
  <c r="V464" i="1"/>
  <c r="W464" i="1" s="1"/>
  <c r="U463" i="1"/>
  <c r="U462" i="1"/>
  <c r="U461" i="1"/>
  <c r="U466" i="1"/>
  <c r="U465" i="1"/>
  <c r="U464" i="1"/>
  <c r="V463" i="1"/>
  <c r="W463" i="1" s="1"/>
  <c r="V462" i="1"/>
  <c r="W462" i="1" s="1"/>
  <c r="V461" i="1"/>
  <c r="W461" i="1" s="1"/>
  <c r="J59" i="1" l="1"/>
  <c r="K59" i="1"/>
  <c r="P58" i="1"/>
  <c r="O58" i="1"/>
  <c r="N59" i="1"/>
  <c r="P59" i="1" l="1"/>
  <c r="O59" i="1"/>
</calcChain>
</file>

<file path=xl/sharedStrings.xml><?xml version="1.0" encoding="utf-8"?>
<sst xmlns="http://schemas.openxmlformats.org/spreadsheetml/2006/main" count="112" uniqueCount="39">
  <si>
    <t>Halle:</t>
  </si>
  <si>
    <t>Folgende Zeiten in oben genannter Halle melden wir für den Punktspielbetrieb im HBV:</t>
  </si>
  <si>
    <t>Wenn sich an der HVV-Verbindung zur Halle etwas geändert hat, bitte hier eintragen:</t>
  </si>
  <si>
    <t>X</t>
  </si>
  <si>
    <t>Ostern</t>
  </si>
  <si>
    <t>Wir verfügen nicht über eigene Hallenzeiten und würden unsere Heimspiele bevorzugt in folgender Verbandshalle austragen:</t>
  </si>
  <si>
    <t xml:space="preserve">Meldebogen Hallenzeiten: </t>
  </si>
  <si>
    <t xml:space="preserve">Verein: </t>
  </si>
  <si>
    <t>Verein:</t>
  </si>
  <si>
    <t>Verfügbar (X):</t>
  </si>
  <si>
    <t>Weihnachten / Silvester</t>
  </si>
  <si>
    <t>Silvester</t>
  </si>
  <si>
    <t>Diese Heimspielstätte wird in der Woche genutzt:</t>
  </si>
  <si>
    <t>Ja, montags</t>
  </si>
  <si>
    <t>Ja, dienstags</t>
  </si>
  <si>
    <t>Ja, donnerstags</t>
  </si>
  <si>
    <t>Ja, mittwochs</t>
  </si>
  <si>
    <t>Ja, freitags</t>
  </si>
  <si>
    <t>Datum</t>
  </si>
  <si>
    <t>von</t>
  </si>
  <si>
    <t>bis</t>
  </si>
  <si>
    <t>Hallenkürzel</t>
  </si>
  <si>
    <t>Nein, Spiele finden samstags und/oder sonntags statt</t>
  </si>
  <si>
    <t>Spielbeginn</t>
  </si>
  <si>
    <t>WE HH</t>
  </si>
  <si>
    <t>Es besteht die Möglichkeit, auf dem Hauptfeld/Querfeld die Körbe auf eine Höhe von 2,60m einzustellen:</t>
  </si>
  <si>
    <t>Ja, nur auf dem Hauptfeld können die Körbe auf 2,60m eingestellt werden.</t>
  </si>
  <si>
    <t>Ja, auf dem Hauptfeld und auf den Querfeldern können die Körbe auf 2,60m eingestellt werden.</t>
  </si>
  <si>
    <t>Ja, nur auf den Querfeldern können die Körbe auf 2,60m eingestellt werden.</t>
  </si>
  <si>
    <t>Nein, die Körbe sind nicht verstellbar</t>
  </si>
  <si>
    <t>Unsere Halle verfügt über eine Vorrichtung, die auf den normalen Korb/auf das Brett angebracht werden kann.</t>
  </si>
  <si>
    <t>Minikörbe: Haupt- und Querfeld</t>
  </si>
  <si>
    <t>Minikörbe: Querfelder</t>
  </si>
  <si>
    <t>Minikörbe: Hauptfeld</t>
  </si>
  <si>
    <t>Minikörbe: keine</t>
  </si>
  <si>
    <t>Minikörbe: können angebracht werden</t>
  </si>
  <si>
    <t>Wenn sich an der HVV-Verbindung zur Halle etwas verändert hat, bitte hier eintragen:</t>
  </si>
  <si>
    <t>Verein</t>
  </si>
  <si>
    <t>Pfingsten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</si>
</sst>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h:mm;@"/>
  </numFmts>
  <fonts count="11">
    <font>
      <sz val="10"/>
      <name val="Arial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9" fontId="0" fillId="0" borderId="0" xfId="0" applyNumberFormat="1"/>
    <xf numFmtId="0" fontId="4" fillId="0" borderId="0" xfId="0" applyFont="1"/>
    <xf numFmtId="16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shrinkToFit="1"/>
    </xf>
    <xf numFmtId="164" fontId="5" fillId="0" borderId="0" xfId="0" applyNumberFormat="1" applyFont="1"/>
    <xf numFmtId="165" fontId="0" fillId="0" borderId="0" xfId="0" applyNumberFormat="1"/>
    <xf numFmtId="0" fontId="5" fillId="0" borderId="0" xfId="0" applyFont="1"/>
    <xf numFmtId="0" fontId="9" fillId="0" borderId="0" xfId="0" applyFont="1" applyAlignment="1">
      <alignment horizontal="center"/>
    </xf>
    <xf numFmtId="49" fontId="7" fillId="2" borderId="0" xfId="0" applyNumberFormat="1" applyFont="1" applyFill="1" applyProtection="1">
      <protection locked="0"/>
    </xf>
    <xf numFmtId="49" fontId="0" fillId="2" borderId="0" xfId="0" applyNumberForma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7" fillId="0" borderId="0" xfId="0" applyFont="1"/>
    <xf numFmtId="164" fontId="5" fillId="4" borderId="0" xfId="0" applyNumberFormat="1" applyFont="1" applyFill="1"/>
    <xf numFmtId="164" fontId="0" fillId="0" borderId="3" xfId="0" applyNumberFormat="1" applyBorder="1"/>
    <xf numFmtId="164" fontId="5" fillId="0" borderId="3" xfId="0" applyNumberFormat="1" applyFont="1" applyBorder="1"/>
    <xf numFmtId="0" fontId="0" fillId="0" borderId="3" xfId="0" applyBorder="1"/>
    <xf numFmtId="164" fontId="0" fillId="0" borderId="3" xfId="0" applyNumberFormat="1" applyBorder="1" applyAlignment="1">
      <alignment horizontal="right"/>
    </xf>
    <xf numFmtId="0" fontId="8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shrinkToFit="1"/>
    </xf>
    <xf numFmtId="0" fontId="0" fillId="2" borderId="0" xfId="0" applyFill="1" applyAlignment="1" applyProtection="1">
      <alignment horizontal="left" vertical="top" wrapText="1" shrinkToFit="1"/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0" fillId="0" borderId="0" xfId="0" applyFont="1" applyAlignment="1">
      <alignment horizontal="left" vertical="top" wrapText="1" shrinkToFit="1"/>
    </xf>
    <xf numFmtId="0" fontId="0" fillId="2" borderId="0" xfId="0" applyFill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 shrinkToFit="1"/>
    </xf>
    <xf numFmtId="0" fontId="5" fillId="0" borderId="0" xfId="0" applyFont="1" applyAlignment="1">
      <alignment horizontal="left"/>
    </xf>
  </cellXfs>
  <cellStyles count="1">
    <cellStyle name="Standard" xfId="0" builtinId="0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6"/>
  <sheetViews>
    <sheetView showGridLines="0" tabSelected="1" zoomScaleNormal="100" workbookViewId="0">
      <selection activeCell="C3" sqref="C3:D3"/>
    </sheetView>
  </sheetViews>
  <sheetFormatPr baseColWidth="10" defaultColWidth="11.44140625" defaultRowHeight="13.2"/>
  <cols>
    <col min="1" max="1" width="11.44140625" style="13"/>
    <col min="2" max="2" width="12.109375" bestFit="1" customWidth="1"/>
    <col min="3" max="3" width="4.33203125" bestFit="1" customWidth="1"/>
    <col min="4" max="4" width="11.6640625" style="5" bestFit="1" customWidth="1"/>
    <col min="5" max="6" width="11.44140625" style="3"/>
    <col min="9" max="9" width="4" customWidth="1"/>
    <col min="10" max="10" width="4.33203125" bestFit="1" customWidth="1"/>
    <col min="11" max="11" width="11.5546875" style="5" bestFit="1" customWidth="1"/>
    <col min="12" max="12" width="21.88671875" bestFit="1" customWidth="1"/>
    <col min="13" max="13" width="4.6640625" customWidth="1"/>
    <col min="14" max="14" width="4.33203125" bestFit="1" customWidth="1"/>
    <col min="15" max="15" width="11.5546875" style="5" bestFit="1" customWidth="1"/>
    <col min="16" max="16" width="24.6640625" bestFit="1" customWidth="1"/>
    <col min="17" max="17" width="11.44140625" customWidth="1"/>
    <col min="18" max="25" width="11.44140625" hidden="1" customWidth="1"/>
    <col min="26" max="26" width="11.44140625" customWidth="1"/>
  </cols>
  <sheetData>
    <row r="1" spans="2:22" ht="15.6">
      <c r="B1" s="4" t="s">
        <v>6</v>
      </c>
    </row>
    <row r="3" spans="2:22" ht="17.399999999999999">
      <c r="B3" t="s">
        <v>8</v>
      </c>
      <c r="C3" s="23"/>
      <c r="D3" s="24"/>
    </row>
    <row r="4" spans="2:22" ht="17.399999999999999">
      <c r="B4" t="s">
        <v>0</v>
      </c>
      <c r="C4" s="31"/>
      <c r="D4" s="31"/>
      <c r="R4" t="s">
        <v>22</v>
      </c>
    </row>
    <row r="5" spans="2:22">
      <c r="B5" t="s">
        <v>25</v>
      </c>
      <c r="D5"/>
      <c r="E5"/>
      <c r="F5"/>
      <c r="R5" t="s">
        <v>13</v>
      </c>
      <c r="S5">
        <v>2</v>
      </c>
    </row>
    <row r="6" spans="2:22">
      <c r="C6" s="35"/>
      <c r="D6" s="35"/>
      <c r="E6" s="35"/>
      <c r="F6" s="35"/>
      <c r="G6" s="35"/>
      <c r="H6" s="35"/>
      <c r="R6" t="s">
        <v>14</v>
      </c>
      <c r="S6">
        <v>3</v>
      </c>
      <c r="U6" t="s">
        <v>27</v>
      </c>
      <c r="V6" s="17" t="s">
        <v>31</v>
      </c>
    </row>
    <row r="7" spans="2:22">
      <c r="C7" s="35"/>
      <c r="D7" s="35"/>
      <c r="E7" s="35"/>
      <c r="F7" s="35"/>
      <c r="G7" s="35"/>
      <c r="H7" s="35"/>
      <c r="R7" t="s">
        <v>16</v>
      </c>
      <c r="S7">
        <v>-3</v>
      </c>
      <c r="U7" t="s">
        <v>26</v>
      </c>
      <c r="V7" s="17" t="s">
        <v>33</v>
      </c>
    </row>
    <row r="8" spans="2:22">
      <c r="B8" s="17" t="s">
        <v>36</v>
      </c>
      <c r="C8" s="5"/>
      <c r="D8"/>
      <c r="E8"/>
      <c r="F8" s="5"/>
      <c r="G8" s="5"/>
      <c r="K8"/>
      <c r="O8"/>
      <c r="R8" t="s">
        <v>15</v>
      </c>
      <c r="S8">
        <v>-2</v>
      </c>
      <c r="U8" t="s">
        <v>28</v>
      </c>
      <c r="V8" s="17" t="s">
        <v>32</v>
      </c>
    </row>
    <row r="9" spans="2:22">
      <c r="C9" s="29"/>
      <c r="D9" s="29"/>
      <c r="E9" s="29"/>
      <c r="F9" s="29"/>
      <c r="G9" s="29"/>
      <c r="H9" s="29"/>
      <c r="K9"/>
      <c r="O9"/>
      <c r="R9" t="s">
        <v>17</v>
      </c>
      <c r="S9">
        <v>-1</v>
      </c>
      <c r="U9" t="s">
        <v>29</v>
      </c>
      <c r="V9" s="17" t="s">
        <v>34</v>
      </c>
    </row>
    <row r="10" spans="2:22">
      <c r="C10" s="29"/>
      <c r="D10" s="29"/>
      <c r="E10" s="29"/>
      <c r="F10" s="29"/>
      <c r="G10" s="29"/>
      <c r="H10" s="29"/>
      <c r="U10" t="s">
        <v>30</v>
      </c>
      <c r="V10" s="17" t="s">
        <v>35</v>
      </c>
    </row>
    <row r="11" spans="2:22" ht="14.25" customHeight="1">
      <c r="C11" s="29"/>
      <c r="D11" s="29"/>
      <c r="E11" s="29"/>
      <c r="F11" s="29"/>
      <c r="G11" s="29"/>
      <c r="H11" s="29"/>
    </row>
    <row r="12" spans="2:22">
      <c r="B12" s="25" t="s">
        <v>5</v>
      </c>
      <c r="C12" s="25"/>
      <c r="D12" s="25"/>
      <c r="E12" s="25"/>
      <c r="F12" s="25"/>
      <c r="G12" s="25"/>
      <c r="H12" s="25"/>
    </row>
    <row r="13" spans="2:22">
      <c r="B13" s="25"/>
      <c r="C13" s="25"/>
      <c r="D13" s="25"/>
      <c r="E13" s="25"/>
      <c r="F13" s="25"/>
      <c r="G13" s="25"/>
      <c r="H13" s="25"/>
    </row>
    <row r="14" spans="2:22" ht="15.6">
      <c r="C14" s="26"/>
      <c r="D14" s="26"/>
      <c r="E14" s="26"/>
      <c r="F14" s="26"/>
      <c r="G14" s="26"/>
      <c r="H14" s="26"/>
      <c r="J14" s="4" t="s">
        <v>6</v>
      </c>
      <c r="P14" s="36" t="str">
        <f>IF(C6="","",VLOOKUP(C6,$U$6:$V$10,2,0))</f>
        <v/>
      </c>
    </row>
    <row r="15" spans="2:22" ht="7.5" customHeight="1">
      <c r="C15" s="1"/>
      <c r="D15" s="1"/>
      <c r="E15" s="1"/>
      <c r="F15" s="1"/>
      <c r="G15" s="1"/>
      <c r="H15" s="1"/>
      <c r="P15" s="36"/>
    </row>
    <row r="16" spans="2:22" ht="17.399999999999999">
      <c r="B16" t="s">
        <v>12</v>
      </c>
      <c r="C16" s="1"/>
      <c r="D16" s="1"/>
      <c r="E16" s="1"/>
      <c r="F16" s="1"/>
      <c r="G16" s="1"/>
      <c r="H16" s="1"/>
      <c r="J16" s="6" t="s">
        <v>7</v>
      </c>
      <c r="L16" s="32" t="str">
        <f>IF(C3="","",C3)</f>
        <v/>
      </c>
      <c r="M16" s="32"/>
      <c r="N16" s="32"/>
      <c r="O16" s="32"/>
      <c r="P16" s="36"/>
    </row>
    <row r="17" spans="1:25" ht="17.399999999999999">
      <c r="C17" s="26" t="s">
        <v>22</v>
      </c>
      <c r="D17" s="26"/>
      <c r="E17" s="26"/>
      <c r="F17" s="26"/>
      <c r="G17" s="26"/>
      <c r="H17" s="26"/>
      <c r="J17" s="6" t="s">
        <v>0</v>
      </c>
      <c r="L17" s="33" t="str">
        <f>IF(C4="","",C4)</f>
        <v/>
      </c>
      <c r="M17" s="33"/>
      <c r="N17" s="33"/>
      <c r="O17" s="33"/>
    </row>
    <row r="18" spans="1:25" ht="6" customHeight="1">
      <c r="C18" s="1"/>
      <c r="D18" s="1"/>
      <c r="E18" s="1"/>
      <c r="F18" s="1"/>
      <c r="G18" s="1"/>
      <c r="H18" s="1"/>
      <c r="J18" s="6"/>
      <c r="L18" s="2"/>
      <c r="M18" s="2"/>
      <c r="N18" s="2"/>
      <c r="O18" s="2"/>
    </row>
    <row r="19" spans="1:25">
      <c r="B19" s="27" t="s">
        <v>9</v>
      </c>
      <c r="C19" s="1"/>
      <c r="D19" s="1"/>
      <c r="E19" s="37" t="str">
        <f>IF($C$17=$R$4,"Uhrzeit von","Spielbeginn")</f>
        <v>Uhrzeit von</v>
      </c>
      <c r="F19" s="37" t="str">
        <f>IF($C$17=$R$4,"Uhrzeit bis","")</f>
        <v>Uhrzeit bis</v>
      </c>
      <c r="G19" s="37" t="str">
        <f>IF($C$17=$R$4,"Spielbeginn","")</f>
        <v>Spielbeginn</v>
      </c>
      <c r="H19" s="1"/>
      <c r="J19" s="30" t="s">
        <v>1</v>
      </c>
      <c r="K19" s="30"/>
      <c r="L19" s="30"/>
      <c r="M19" s="30"/>
      <c r="N19" s="30"/>
      <c r="O19" s="30"/>
      <c r="P19" s="30"/>
    </row>
    <row r="20" spans="1:25" ht="6" customHeight="1">
      <c r="B20" s="27"/>
      <c r="E20" s="37"/>
      <c r="F20" s="37"/>
      <c r="G20" s="37"/>
      <c r="J20" s="7"/>
      <c r="K20" s="7"/>
      <c r="L20" s="7"/>
      <c r="M20" s="7"/>
      <c r="N20" s="7"/>
      <c r="O20" s="7"/>
      <c r="P20" s="7"/>
    </row>
    <row r="21" spans="1:25" ht="15" customHeight="1">
      <c r="C21" s="5" t="str">
        <f>IF(D21="","",IF(WEEKDAY(D21)=1,"So",IF(WEEKDAY(D21)=2,"Mo",IF(WEEKDAY(D21)=3,"Di",IF(WEEKDAY(D21)=4,"Mi",IF(WEEKDAY(D21)=5,"Do",IF(WEEKDAY(D21)=6,"Fr","Sbd")))))))</f>
        <v>Sbd</v>
      </c>
      <c r="D21" s="5">
        <f>S21</f>
        <v>46263</v>
      </c>
      <c r="G21" s="12" t="str">
        <f>IF($C$17=$R$4,"des 1. Spieles","")</f>
        <v>des 1. Spieles</v>
      </c>
      <c r="J21" s="5" t="str">
        <f>IF(B21="X",C21,"")</f>
        <v/>
      </c>
      <c r="K21" s="5" t="str">
        <f>IF(B21="X",D21,"")</f>
        <v/>
      </c>
      <c r="L21" t="str">
        <f>IF(B21="","",CONCATENATE("  von ",IF(E21="","______",E21)," bis ",IF(F21="","______",F21)," Uhr"))</f>
        <v/>
      </c>
      <c r="N21" s="8" t="str">
        <f>IF(B22="X",C22,"")</f>
        <v/>
      </c>
      <c r="O21" s="5" t="str">
        <f>IF(B22="X",D22,"")</f>
        <v/>
      </c>
      <c r="P21" t="str">
        <f>IF(B22="","",CONCATENATE("  von ",IF(E22="","______",E22)," bis ",IF(F22="","______",F22)," Uhr"))</f>
        <v/>
      </c>
      <c r="R21" s="18">
        <v>46263</v>
      </c>
      <c r="S21" s="5">
        <f>IF($C$17=$R$4,$R21,$R21+VLOOKUP($C$17,$R$5:$S$11,2,0))</f>
        <v>46263</v>
      </c>
    </row>
    <row r="22" spans="1:25" ht="15" customHeight="1">
      <c r="A22" s="13" t="s">
        <v>24</v>
      </c>
      <c r="C22" s="5" t="str">
        <f t="shared" ref="C22:C82" si="0">IF(D22="","",IF(WEEKDAY(D22)=1,"So",IF(WEEKDAY(D22)=2,"Mo",IF(WEEKDAY(D22)=3,"Di",IF(WEEKDAY(D22)=4,"Mi",IF(WEEKDAY(D22)=5,"Do",IF(WEEKDAY(D22)=6,"Fr","Sbd")))))))</f>
        <v>So</v>
      </c>
      <c r="D22" s="5">
        <f t="shared" ref="D22:D82" si="1">S22</f>
        <v>46264</v>
      </c>
      <c r="J22" s="5" t="str">
        <f>IF(B23="X",C23,"")</f>
        <v>Sbd</v>
      </c>
      <c r="K22" s="10">
        <f>IF(B23="X",D23,"")</f>
        <v>46270</v>
      </c>
      <c r="L22" t="str">
        <f>IF($C$17=$R$4,IF(B23="","",CONCATENATE("  von ",IF(E23="","______",E23)," bis ",IF(F23="","______",F23)," Uhr"))," Spielbeginn -"&amp;E23)</f>
        <v xml:space="preserve">  von ______ bis ______ Uhr</v>
      </c>
      <c r="N22" s="8" t="str">
        <f>IF(B24="X",C24,"")</f>
        <v>So</v>
      </c>
      <c r="O22" s="10">
        <f>IF(N22="So",D24,"")</f>
        <v>46271</v>
      </c>
      <c r="P22" t="str">
        <f>IF(N22="","",CONCATENATE("  von ",IF(E24="","______",E24)," bis ",IF(F24="","______",F24)," Uhr"))</f>
        <v xml:space="preserve">  von ______ bis ______ Uhr</v>
      </c>
      <c r="R22" s="5">
        <f>R21+1</f>
        <v>46264</v>
      </c>
      <c r="S22" s="5">
        <f>IF($C$17=$R$4,$R22,"")</f>
        <v>46264</v>
      </c>
      <c r="T22" s="17" t="s">
        <v>37</v>
      </c>
      <c r="U22" t="s">
        <v>21</v>
      </c>
      <c r="V22" t="s">
        <v>18</v>
      </c>
      <c r="W22" t="s">
        <v>19</v>
      </c>
      <c r="X22" t="s">
        <v>20</v>
      </c>
      <c r="Y22" t="s">
        <v>23</v>
      </c>
    </row>
    <row r="23" spans="1:25" ht="15" customHeight="1">
      <c r="A23" s="13">
        <v>1</v>
      </c>
      <c r="B23" s="16" t="s">
        <v>3</v>
      </c>
      <c r="C23" s="5" t="str">
        <f t="shared" si="0"/>
        <v>Sbd</v>
      </c>
      <c r="D23" s="5">
        <f t="shared" si="1"/>
        <v>46270</v>
      </c>
      <c r="E23" s="14"/>
      <c r="F23" s="14"/>
      <c r="G23" s="14"/>
      <c r="J23" s="5" t="str">
        <f>IF(B25="X",C25,"")</f>
        <v>Sbd</v>
      </c>
      <c r="K23" s="10">
        <f>IF(B25="X",D25,"")</f>
        <v>46277</v>
      </c>
      <c r="L23" t="str">
        <f>IF($C$17=$R$4,IF(B25="","",CONCATENATE("  von ",IF(E25="","______",E25)," bis ",IF(F25="","______",F25)," Uhr"))," Spielbeginn -"&amp;E25)</f>
        <v xml:space="preserve">  von ______ bis ______ Uhr</v>
      </c>
      <c r="N23" s="8" t="str">
        <f>IF(B26="X",C26,"")</f>
        <v>So</v>
      </c>
      <c r="O23" s="10">
        <f>IF(N23="So",D26,"")</f>
        <v>46278</v>
      </c>
      <c r="P23" t="str">
        <f>IF(N23="","",CONCATENATE("  von ",IF(E26="","______",E26)," bis ",IF(F26="","______",F26)," Uhr"))</f>
        <v xml:space="preserve">  von ______ bis ______ Uhr</v>
      </c>
      <c r="R23" s="5">
        <f>R22+6</f>
        <v>46270</v>
      </c>
      <c r="S23" s="5">
        <f>IF($C$17=$R$4,$R23,$R23+VLOOKUP($C$17,$R$5:$S$11,2,0))</f>
        <v>46270</v>
      </c>
      <c r="T23">
        <f>IF($D$23="","",$C$3)</f>
        <v>0</v>
      </c>
      <c r="U23">
        <f>IF($D$23="","",$C$4)</f>
        <v>0</v>
      </c>
      <c r="V23" s="5">
        <f>IF($D$23="","",$D$23)</f>
        <v>46270</v>
      </c>
      <c r="W23" s="11">
        <f>IF($V23="","",$E$23)</f>
        <v>0</v>
      </c>
      <c r="X23" s="11">
        <f t="shared" ref="X23:X28" si="2">IF($R$4=$C$17,$F$23,"")</f>
        <v>0</v>
      </c>
      <c r="Y23" s="11">
        <f t="shared" ref="Y23:Y28" si="3">IF($R$4=$C$17,$G$23,"")</f>
        <v>0</v>
      </c>
    </row>
    <row r="24" spans="1:25" ht="15" customHeight="1">
      <c r="A24" s="13">
        <v>1</v>
      </c>
      <c r="B24" s="16" t="s">
        <v>3</v>
      </c>
      <c r="C24" s="5" t="str">
        <f t="shared" si="0"/>
        <v>So</v>
      </c>
      <c r="D24" s="5">
        <f t="shared" si="1"/>
        <v>46271</v>
      </c>
      <c r="E24" s="15"/>
      <c r="F24" s="15"/>
      <c r="G24" s="15"/>
      <c r="J24" s="5" t="str">
        <f>IF(B27="X",C27,"")</f>
        <v>Sbd</v>
      </c>
      <c r="K24" s="10">
        <f>IF(B27="X",D27,"")</f>
        <v>46284</v>
      </c>
      <c r="L24" t="str">
        <f>IF($C$17=$R$4,IF(B27="","",CONCATENATE("  von ",IF(E27="","______",E27)," bis ",IF(F27="","______",F27)," Uhr"))," Spielbeginn -"&amp;E27)</f>
        <v xml:space="preserve">  von ______ bis ______ Uhr</v>
      </c>
      <c r="N24" s="8" t="str">
        <f>IF(B28="X",C28,"")</f>
        <v>So</v>
      </c>
      <c r="O24" s="10">
        <f>IF(N24="So",D28,"")</f>
        <v>46285</v>
      </c>
      <c r="P24" t="str">
        <f>IF(N24="","",CONCATENATE("  von ",IF(E28="","______",E28)," bis ",IF(F28="","______",F28)," Uhr"))</f>
        <v xml:space="preserve">  von ______ bis ______ Uhr</v>
      </c>
      <c r="R24" s="5">
        <f>R23+1</f>
        <v>46271</v>
      </c>
      <c r="S24" s="5">
        <f>IF($C$17=$R$4,$R24,"")</f>
        <v>46271</v>
      </c>
      <c r="T24">
        <f>IF($R$4&lt;&gt;$C$17,"",IF($D$23="","",$C$3))</f>
        <v>0</v>
      </c>
      <c r="U24">
        <f>IF($R$4&lt;&gt;$C$17,"",IF($D$23="","",$C$4))</f>
        <v>0</v>
      </c>
      <c r="V24" s="5">
        <f>IF($R$4&lt;&gt;$C$17,"",IF($D$23="","",$D$23))</f>
        <v>46270</v>
      </c>
      <c r="W24" s="11">
        <f>IF($R$4&lt;&gt;$C$17,"",IF($V24="","",$E$23))</f>
        <v>0</v>
      </c>
      <c r="X24" s="11">
        <f t="shared" si="2"/>
        <v>0</v>
      </c>
      <c r="Y24" s="11">
        <f t="shared" si="3"/>
        <v>0</v>
      </c>
    </row>
    <row r="25" spans="1:25" ht="15" customHeight="1">
      <c r="A25" s="13">
        <v>2</v>
      </c>
      <c r="B25" s="16" t="s">
        <v>3</v>
      </c>
      <c r="C25" s="5" t="str">
        <f t="shared" si="0"/>
        <v>Sbd</v>
      </c>
      <c r="D25" s="5">
        <f t="shared" si="1"/>
        <v>46277</v>
      </c>
      <c r="E25" s="15"/>
      <c r="F25" s="15"/>
      <c r="G25" s="15"/>
      <c r="J25" s="5" t="str">
        <f>IF(B29="X",C29,"")</f>
        <v>Sbd</v>
      </c>
      <c r="K25" s="10">
        <f>IF(B29="X",D29,"")</f>
        <v>46291</v>
      </c>
      <c r="L25" t="str">
        <f>IF($C$17=$R$4,IF(B29="","",CONCATENATE("  von ",IF(E29="","______",E29)," bis ",IF(F29="","______",F29)," Uhr"))," Spielbeginn -"&amp;E29)</f>
        <v xml:space="preserve">  von ______ bis ______ Uhr</v>
      </c>
      <c r="N25" s="8" t="str">
        <f>IF(B30="X",C30,"")</f>
        <v>So</v>
      </c>
      <c r="O25" s="10">
        <f>IF(N25="So",D30,"")</f>
        <v>46292</v>
      </c>
      <c r="P25" t="str">
        <f>IF(N25="","",CONCATENATE("  von ",IF(E30="","______",E30)," bis ",IF(F30="","______",F30)," Uhr"))</f>
        <v xml:space="preserve">  von ______ bis ______ Uhr</v>
      </c>
      <c r="R25" s="5">
        <f>R24+6</f>
        <v>46277</v>
      </c>
      <c r="S25" s="5">
        <f>IF($C$17=$R$4,$R25,$R25+VLOOKUP($C$17,$R$5:$S$11,2,0))</f>
        <v>46277</v>
      </c>
      <c r="T25">
        <f>IF($R$4&lt;&gt;$C$17,"",IF($D$23="","",$C$3))</f>
        <v>0</v>
      </c>
      <c r="U25">
        <f>IF($R$4&lt;&gt;$C$17,"",IF($D$23="","",$C$4))</f>
        <v>0</v>
      </c>
      <c r="V25" s="5">
        <f>IF($R$4&lt;&gt;$C$17,"",IF($D$23="","",$D$23))</f>
        <v>46270</v>
      </c>
      <c r="W25" s="11">
        <f>IF($R$4&lt;&gt;$C$17,"",IF($V25="","",$E$23))</f>
        <v>0</v>
      </c>
      <c r="X25" s="11">
        <f t="shared" si="2"/>
        <v>0</v>
      </c>
      <c r="Y25" s="11">
        <f t="shared" si="3"/>
        <v>0</v>
      </c>
    </row>
    <row r="26" spans="1:25" ht="15" customHeight="1">
      <c r="A26" s="13">
        <v>2</v>
      </c>
      <c r="B26" s="16" t="s">
        <v>3</v>
      </c>
      <c r="C26" s="5" t="str">
        <f t="shared" si="0"/>
        <v>So</v>
      </c>
      <c r="D26" s="5">
        <f t="shared" si="1"/>
        <v>46278</v>
      </c>
      <c r="E26" s="15"/>
      <c r="F26" s="15"/>
      <c r="G26" s="15"/>
      <c r="J26" s="5" t="str">
        <f>IF(B31="X",C31,"")</f>
        <v>Sbd</v>
      </c>
      <c r="K26" s="10">
        <f>IF(B31="X",D31,"")</f>
        <v>46298</v>
      </c>
      <c r="L26" t="str">
        <f>IF($C$17=$R$4,IF(B31="","",CONCATENATE("  von ",IF(E31="","______",E31)," bis ",IF(F31="","______",F31)," Uhr"))," Spielbeginn -"&amp;E31)</f>
        <v xml:space="preserve">  von ______ bis ______ Uhr</v>
      </c>
      <c r="N26" s="8" t="str">
        <f>IF(B32="X",C32,"")</f>
        <v>So</v>
      </c>
      <c r="O26" s="10">
        <f>IF(N26="So",D32,"")</f>
        <v>46299</v>
      </c>
      <c r="P26" t="str">
        <f>IF(N26="","",CONCATENATE("  von ",IF(E32="","______",E32)," bis ",IF(F32="","______",F32)," Uhr"))</f>
        <v xml:space="preserve">  von ______ bis ______ Uhr</v>
      </c>
      <c r="R26" s="5">
        <f>R25+1</f>
        <v>46278</v>
      </c>
      <c r="S26" s="5">
        <f>IF($C$17=$R$4,$R26,"")</f>
        <v>46278</v>
      </c>
      <c r="T26">
        <f>IF($R$4&lt;&gt;$C$17,"",IF($D$23="","",$C$3))</f>
        <v>0</v>
      </c>
      <c r="U26">
        <f>IF($R$4&lt;&gt;$C$17,"",IF($D$23="","",$C$4))</f>
        <v>0</v>
      </c>
      <c r="V26" s="5">
        <f>IF($R$4&lt;&gt;$C$17,"",IF($D$23="","",$D$23))</f>
        <v>46270</v>
      </c>
      <c r="W26" s="11">
        <f>IF($R$4&lt;&gt;$C$17,"",IF($V26="","",$E$23))</f>
        <v>0</v>
      </c>
      <c r="X26" s="11">
        <f t="shared" si="2"/>
        <v>0</v>
      </c>
      <c r="Y26" s="11">
        <f t="shared" si="3"/>
        <v>0</v>
      </c>
    </row>
    <row r="27" spans="1:25" ht="15" customHeight="1">
      <c r="A27" s="13">
        <v>3</v>
      </c>
      <c r="B27" s="16" t="s">
        <v>3</v>
      </c>
      <c r="C27" s="5" t="str">
        <f t="shared" si="0"/>
        <v>Sbd</v>
      </c>
      <c r="D27" s="5">
        <f t="shared" si="1"/>
        <v>46284</v>
      </c>
      <c r="E27" s="15"/>
      <c r="F27" s="15"/>
      <c r="G27" s="15"/>
      <c r="J27" s="5" t="str">
        <f>IF(B33="X",C33,"")</f>
        <v>Sbd</v>
      </c>
      <c r="K27" s="10">
        <f>IF(B33="X",D33,"")</f>
        <v>46305</v>
      </c>
      <c r="L27" t="str">
        <f>IF($C$17=$R$4,IF(B33="","",CONCATENATE("  von ",IF(E33="","______",E33)," bis ",IF(F33="","______",F33)," Uhr"))," Spielbeginn -"&amp;E33)</f>
        <v xml:space="preserve">  von ______ bis ______ Uhr</v>
      </c>
      <c r="N27" s="8" t="str">
        <f>IF(B34="X",C34,"")</f>
        <v>So</v>
      </c>
      <c r="O27" s="10">
        <f>IF(N27="So",D34,"")</f>
        <v>46306</v>
      </c>
      <c r="P27" t="str">
        <f>IF(N27="","",CONCATENATE("  von ",IF(E34="","______",E34)," bis ",IF(F34="","______",F34)," Uhr"))</f>
        <v xml:space="preserve">  von ______ bis ______ Uhr</v>
      </c>
      <c r="R27" s="5">
        <f>R26+6</f>
        <v>46284</v>
      </c>
      <c r="S27" s="5">
        <f>IF($C$17=$R$4,$R27,$R27+VLOOKUP($C$17,$R$5:$S$11,2,0))</f>
        <v>46284</v>
      </c>
      <c r="T27">
        <f>IF($R$4&lt;&gt;$C$17,"",IF($D$23="","",$C$3))</f>
        <v>0</v>
      </c>
      <c r="U27">
        <f>IF($R$4&lt;&gt;$C$17,"",IF($D$23="","",$C$4))</f>
        <v>0</v>
      </c>
      <c r="V27" s="5">
        <f>IF($R$4&lt;&gt;$C$17,"",IF($D$23="","",$D$23))</f>
        <v>46270</v>
      </c>
      <c r="W27" s="11">
        <f>IF($R$4&lt;&gt;$C$17,"",IF($V27="","",$E$23))</f>
        <v>0</v>
      </c>
      <c r="X27" s="11">
        <f t="shared" si="2"/>
        <v>0</v>
      </c>
      <c r="Y27" s="11">
        <f t="shared" si="3"/>
        <v>0</v>
      </c>
    </row>
    <row r="28" spans="1:25" ht="15" customHeight="1">
      <c r="A28" s="13">
        <v>3</v>
      </c>
      <c r="B28" s="16" t="s">
        <v>3</v>
      </c>
      <c r="C28" s="5" t="str">
        <f t="shared" si="0"/>
        <v>So</v>
      </c>
      <c r="D28" s="5">
        <f t="shared" si="1"/>
        <v>46285</v>
      </c>
      <c r="E28" s="15"/>
      <c r="F28" s="15"/>
      <c r="G28" s="15"/>
      <c r="J28" s="5" t="str">
        <f>IF(B35="X",C35,"")</f>
        <v>Sbd</v>
      </c>
      <c r="K28" s="10">
        <f>IF(B35="X",D35,"")</f>
        <v>46312</v>
      </c>
      <c r="L28" t="str">
        <f>IF($C$17=$R$4,IF(B35="","",CONCATENATE("  von ",IF(E35="","______",E35)," bis ",IF(F35="","______",F35)," Uhr"))," Spielbeginn -"&amp;E35)</f>
        <v xml:space="preserve">  von ______ bis ______ Uhr</v>
      </c>
      <c r="N28" s="8" t="str">
        <f>IF(B36="X",C36,"")</f>
        <v>So</v>
      </c>
      <c r="O28" s="10">
        <f>IF(N28="So",D36,"")</f>
        <v>46313</v>
      </c>
      <c r="P28" t="str">
        <f>IF(N28="","",CONCATENATE("  von ",IF(E36="","______",E36)," bis ",IF(F36="","______",F36)," Uhr"))</f>
        <v xml:space="preserve">  von ______ bis ______ Uhr</v>
      </c>
      <c r="R28" s="5">
        <f>R27+1</f>
        <v>46285</v>
      </c>
      <c r="S28" s="5">
        <f>IF($C$17=$R$4,$R28,"")</f>
        <v>46285</v>
      </c>
      <c r="T28">
        <f>IF($R$4&lt;&gt;$C$17,"",IF($D$23="","",$C$3))</f>
        <v>0</v>
      </c>
      <c r="U28">
        <f>IF($R$4&lt;&gt;$C$17,"",IF($D$23="","",$C$4))</f>
        <v>0</v>
      </c>
      <c r="V28" s="5">
        <f>IF($R$4&lt;&gt;$C$17,"",IF($D$23="","",$D$23))</f>
        <v>46270</v>
      </c>
      <c r="W28" s="11">
        <f>IF($R$4&lt;&gt;$C$17,"",IF($V28="","",$E$23))</f>
        <v>0</v>
      </c>
      <c r="X28" s="11">
        <f t="shared" si="2"/>
        <v>0</v>
      </c>
      <c r="Y28" s="11">
        <f t="shared" si="3"/>
        <v>0</v>
      </c>
    </row>
    <row r="29" spans="1:25" ht="15" customHeight="1">
      <c r="A29" s="13">
        <v>4</v>
      </c>
      <c r="B29" s="16" t="s">
        <v>3</v>
      </c>
      <c r="C29" s="5" t="str">
        <f t="shared" si="0"/>
        <v>Sbd</v>
      </c>
      <c r="D29" s="5">
        <f t="shared" si="1"/>
        <v>46291</v>
      </c>
      <c r="E29" s="15"/>
      <c r="F29" s="15"/>
      <c r="G29" s="15"/>
      <c r="J29" s="5" t="str">
        <f>IF(B37="X",C37,"")</f>
        <v>Sbd</v>
      </c>
      <c r="K29" s="10">
        <f>IF(B37="X",D37,"")</f>
        <v>46319</v>
      </c>
      <c r="L29" t="str">
        <f>IF($C$17=$R$4,IF(B37="","",CONCATENATE("  von ",IF(E37="","______",E37)," bis ",IF(F37="","______",F37)," Uhr"))," Spielbeginn -"&amp;E37)</f>
        <v xml:space="preserve">  von ______ bis ______ Uhr</v>
      </c>
      <c r="N29" s="8" t="str">
        <f>IF(B38="X",C38,"")</f>
        <v>So</v>
      </c>
      <c r="O29" s="10">
        <f>IF(N29="So",D38,"")</f>
        <v>46320</v>
      </c>
      <c r="P29" t="str">
        <f>IF(N29="","",CONCATENATE("  von ",IF(E38="","______",E38)," bis ",IF(F38="","______",F38)," Uhr"))</f>
        <v xml:space="preserve">  von ______ bis ______ Uhr</v>
      </c>
      <c r="R29" s="5">
        <f>R28+6</f>
        <v>46291</v>
      </c>
      <c r="S29" s="5">
        <f>IF($C$17=$R$4,$R29,$R29+VLOOKUP($C$17,$R$5:$S$11,2,0))</f>
        <v>46291</v>
      </c>
      <c r="T29">
        <f>IF($D$24="","",$C$3)</f>
        <v>0</v>
      </c>
      <c r="U29">
        <f>IF($D$24="","",$C$4)</f>
        <v>0</v>
      </c>
      <c r="V29" s="5">
        <f>IF($D$24="","",$D$24)</f>
        <v>46271</v>
      </c>
      <c r="W29" s="11">
        <f>IF($V29="","",$E$24)</f>
        <v>0</v>
      </c>
      <c r="X29" s="11">
        <f t="shared" ref="X29:X34" si="4">IF($R$4=$C$17,$F$24,"")</f>
        <v>0</v>
      </c>
      <c r="Y29" s="11">
        <f t="shared" ref="Y29:Y34" si="5">IF($R$4=$C$17,$G$24,"")</f>
        <v>0</v>
      </c>
    </row>
    <row r="30" spans="1:25" ht="15" customHeight="1">
      <c r="A30" s="13">
        <v>4</v>
      </c>
      <c r="B30" s="16" t="s">
        <v>3</v>
      </c>
      <c r="C30" s="5" t="str">
        <f t="shared" si="0"/>
        <v>So</v>
      </c>
      <c r="D30" s="5">
        <f t="shared" si="1"/>
        <v>46292</v>
      </c>
      <c r="E30" s="15"/>
      <c r="F30" s="15"/>
      <c r="G30" s="15"/>
      <c r="J30" s="5" t="str">
        <f>IF(B39="X",C39,"")</f>
        <v>Sbd</v>
      </c>
      <c r="K30" s="10">
        <f>IF(B39="X",D39,"")</f>
        <v>46326</v>
      </c>
      <c r="L30" t="str">
        <f>IF($C$17=$R$4,IF(B39="","",CONCATENATE("  von ",IF(E39="","______",E39)," bis ",IF(F39="","______",F39)," Uhr"))," Spielbeginn -"&amp;E39)</f>
        <v xml:space="preserve">  von ______ bis ______ Uhr</v>
      </c>
      <c r="N30" s="8" t="str">
        <f>IF(B40="X",C40,"")</f>
        <v>So</v>
      </c>
      <c r="O30" s="10">
        <f>IF(N30="So",D40,"")</f>
        <v>46327</v>
      </c>
      <c r="P30" t="str">
        <f>IF(N30="","",CONCATENATE("  von ",IF(E40="","______",E40)," bis ",IF(F40="","______",F40)," Uhr"))</f>
        <v xml:space="preserve">  von ______ bis ______ Uhr</v>
      </c>
      <c r="R30" s="5">
        <f>R29+1</f>
        <v>46292</v>
      </c>
      <c r="S30" s="5">
        <f>IF($C$17=$R$4,$R30,"")</f>
        <v>46292</v>
      </c>
      <c r="T30">
        <f>IF($R$4&lt;&gt;$C$17,"",IF($D$24="","",$C$3))</f>
        <v>0</v>
      </c>
      <c r="U30">
        <f>IF($R$4&lt;&gt;$C$17,"",IF($D$24="","",$C$4))</f>
        <v>0</v>
      </c>
      <c r="V30" s="5">
        <f>IF($R$4&lt;&gt;$C$17,"",IF($D$24="","",$D$24))</f>
        <v>46271</v>
      </c>
      <c r="W30" s="11">
        <f>IF($R$4&lt;&gt;$C$17,"",IF($V30="","",$E$24))</f>
        <v>0</v>
      </c>
      <c r="X30" s="11">
        <f t="shared" si="4"/>
        <v>0</v>
      </c>
      <c r="Y30" s="11">
        <f t="shared" si="5"/>
        <v>0</v>
      </c>
    </row>
    <row r="31" spans="1:25" ht="15" customHeight="1">
      <c r="A31" s="13">
        <v>1</v>
      </c>
      <c r="B31" s="16" t="s">
        <v>3</v>
      </c>
      <c r="C31" s="5" t="str">
        <f t="shared" si="0"/>
        <v>Sbd</v>
      </c>
      <c r="D31" s="5">
        <f t="shared" si="1"/>
        <v>46298</v>
      </c>
      <c r="E31" s="15"/>
      <c r="F31" s="15"/>
      <c r="G31" s="15"/>
      <c r="J31" s="5" t="str">
        <f>IF(B41="X",C41,"")</f>
        <v>Sbd</v>
      </c>
      <c r="K31" s="10">
        <f>IF(B41="X",D41,"")</f>
        <v>46333</v>
      </c>
      <c r="L31" t="str">
        <f>IF($C$17=$R$4,IF(B41="","",CONCATENATE("  von ",IF(E41="","______",E41)," bis ",IF(F41="","______",F41)," Uhr"))," Spielbeginn -"&amp;E41)</f>
        <v xml:space="preserve">  von ______ bis ______ Uhr</v>
      </c>
      <c r="N31" s="8" t="str">
        <f>IF(B42="X",C42,"")</f>
        <v>So</v>
      </c>
      <c r="O31" s="10">
        <f>IF(N31="So",D42,"")</f>
        <v>46334</v>
      </c>
      <c r="P31" t="str">
        <f>IF(N31="","",CONCATENATE("  von ",IF(E42="","______",E42)," bis ",IF(F42="","______",F42)," Uhr"))</f>
        <v xml:space="preserve">  von ______ bis ______ Uhr</v>
      </c>
      <c r="R31" s="5">
        <f>R30+6</f>
        <v>46298</v>
      </c>
      <c r="S31" s="5">
        <f>IF($C$17=$R$4,$R31,$R31+VLOOKUP($C$17,$R$5:$S$11,2,0))</f>
        <v>46298</v>
      </c>
      <c r="T31">
        <f>IF($R$4&lt;&gt;$C$17,"",IF($D$24="","",$C$3))</f>
        <v>0</v>
      </c>
      <c r="U31">
        <f>IF($R$4&lt;&gt;$C$17,"",IF($D$24="","",$C$4))</f>
        <v>0</v>
      </c>
      <c r="V31" s="5">
        <f>IF($R$4&lt;&gt;$C$17,"",IF($D$24="","",$D$24))</f>
        <v>46271</v>
      </c>
      <c r="W31" s="11">
        <f>IF($R$4&lt;&gt;$C$17,"",IF($V31="","",$E$24))</f>
        <v>0</v>
      </c>
      <c r="X31" s="11">
        <f t="shared" si="4"/>
        <v>0</v>
      </c>
      <c r="Y31" s="11">
        <f t="shared" si="5"/>
        <v>0</v>
      </c>
    </row>
    <row r="32" spans="1:25" ht="15" customHeight="1">
      <c r="A32" s="13">
        <v>1</v>
      </c>
      <c r="B32" s="16" t="s">
        <v>3</v>
      </c>
      <c r="C32" s="5" t="str">
        <f t="shared" si="0"/>
        <v>So</v>
      </c>
      <c r="D32" s="5">
        <f t="shared" si="1"/>
        <v>46299</v>
      </c>
      <c r="E32" s="15"/>
      <c r="F32" s="15"/>
      <c r="G32" s="15"/>
      <c r="J32" s="5" t="str">
        <f>IF(B43="X",C43,"")</f>
        <v>Sbd</v>
      </c>
      <c r="K32" s="10">
        <f>IF(B43="X",D43,"")</f>
        <v>46340</v>
      </c>
      <c r="L32" t="str">
        <f>IF($C$17=$R$4,IF(B43="","",CONCATENATE("  von ",IF(E43="","______",E43)," bis ",IF(F43="","______",F43)," Uhr"))," Spielbeginn -"&amp;E43)</f>
        <v xml:space="preserve">  von ______ bis ______ Uhr</v>
      </c>
      <c r="N32" s="8" t="str">
        <f>IF(B44="X",C44,"")</f>
        <v>So</v>
      </c>
      <c r="O32" s="10">
        <f>IF(N32="So",D44,"")</f>
        <v>46341</v>
      </c>
      <c r="P32" t="str">
        <f>IF(N32="","",CONCATENATE("  von ",IF(E44="","______",E44)," bis ",IF(F44="","______",F44)," Uhr"))</f>
        <v xml:space="preserve">  von ______ bis ______ Uhr</v>
      </c>
      <c r="R32" s="5">
        <f>R31+1</f>
        <v>46299</v>
      </c>
      <c r="S32" s="5">
        <f>IF($C$17=$R$4,$R32,"")</f>
        <v>46299</v>
      </c>
      <c r="T32">
        <f>IF($R$4&lt;&gt;$C$17,"",IF($D$24="","",$C$3))</f>
        <v>0</v>
      </c>
      <c r="U32">
        <f>IF($R$4&lt;&gt;$C$17,"",IF($D$24="","",$C$4))</f>
        <v>0</v>
      </c>
      <c r="V32" s="5">
        <f>IF($R$4&lt;&gt;$C$17,"",IF($D$24="","",$D$24))</f>
        <v>46271</v>
      </c>
      <c r="W32" s="11">
        <f>IF($R$4&lt;&gt;$C$17,"",IF($V32="","",$E$24))</f>
        <v>0</v>
      </c>
      <c r="X32" s="11">
        <f t="shared" si="4"/>
        <v>0</v>
      </c>
      <c r="Y32" s="11">
        <f t="shared" si="5"/>
        <v>0</v>
      </c>
    </row>
    <row r="33" spans="1:25" ht="15" customHeight="1">
      <c r="A33" s="13">
        <v>2</v>
      </c>
      <c r="B33" s="16" t="s">
        <v>3</v>
      </c>
      <c r="C33" s="5" t="str">
        <f t="shared" si="0"/>
        <v>Sbd</v>
      </c>
      <c r="D33" s="5">
        <f t="shared" si="1"/>
        <v>46305</v>
      </c>
      <c r="E33" s="15"/>
      <c r="F33" s="15"/>
      <c r="G33" s="15"/>
      <c r="J33" s="5" t="str">
        <f>IF(B45="X",C45,"")</f>
        <v>Sbd</v>
      </c>
      <c r="K33" s="10">
        <f>IF(B45="X",D45,"")</f>
        <v>46347</v>
      </c>
      <c r="L33" t="str">
        <f>IF($C$17=$R$4,IF(B45="","",CONCATENATE("  von ",IF(E45="","______",E45)," bis ",IF(F45="","______",F45)," Uhr"))," Spielbeginn -"&amp;E45)</f>
        <v xml:space="preserve">  von ______ bis ______ Uhr</v>
      </c>
      <c r="N33" s="8" t="str">
        <f>IF(B46="X",C46,"")</f>
        <v>So</v>
      </c>
      <c r="O33" s="10">
        <f>IF(N33="So",D46,"")</f>
        <v>46348</v>
      </c>
      <c r="P33" t="str">
        <f>IF(N33="","",CONCATENATE("  von ",IF(E46="","______",E46)," bis ",IF(F46="","______",F46)," Uhr"))</f>
        <v xml:space="preserve">  von ______ bis ______ Uhr</v>
      </c>
      <c r="R33" s="5">
        <f>R32+6</f>
        <v>46305</v>
      </c>
      <c r="S33" s="5">
        <f>IF($C$17=$R$4,$R33,$R33+VLOOKUP($C$17,$R$5:$S$11,2,0))</f>
        <v>46305</v>
      </c>
      <c r="T33">
        <f>IF($R$4&lt;&gt;$C$17,"",IF($D$24="","",$C$3))</f>
        <v>0</v>
      </c>
      <c r="U33">
        <f>IF($R$4&lt;&gt;$C$17,"",IF($D$24="","",$C$4))</f>
        <v>0</v>
      </c>
      <c r="V33" s="5">
        <f>IF($R$4&lt;&gt;$C$17,"",IF($D$24="","",$D$24))</f>
        <v>46271</v>
      </c>
      <c r="W33" s="11">
        <f>IF($R$4&lt;&gt;$C$17,"",IF($V33="","",$E$24))</f>
        <v>0</v>
      </c>
      <c r="X33" s="11">
        <f t="shared" si="4"/>
        <v>0</v>
      </c>
      <c r="Y33" s="11">
        <f t="shared" si="5"/>
        <v>0</v>
      </c>
    </row>
    <row r="34" spans="1:25" ht="15" customHeight="1">
      <c r="A34" s="13">
        <v>2</v>
      </c>
      <c r="B34" s="16" t="s">
        <v>3</v>
      </c>
      <c r="C34" s="5" t="str">
        <f t="shared" si="0"/>
        <v>So</v>
      </c>
      <c r="D34" s="5">
        <f t="shared" si="1"/>
        <v>46306</v>
      </c>
      <c r="E34" s="15"/>
      <c r="F34" s="15"/>
      <c r="G34" s="15"/>
      <c r="J34" s="5" t="str">
        <f>IF(B47="X",C47,"")</f>
        <v>Sbd</v>
      </c>
      <c r="K34" s="10">
        <f>IF(B47="X",D47,"")</f>
        <v>46354</v>
      </c>
      <c r="L34" t="str">
        <f>IF($C$17=$R$4,IF(B47="","",CONCATENATE("  von ",IF(E47="","______",E47)," bis ",IF(F47="","______",F47)," Uhr"))," Spielbeginn -"&amp;E47)</f>
        <v xml:space="preserve">  von ______ bis ______ Uhr</v>
      </c>
      <c r="N34" s="8" t="str">
        <f>IF(B48="X",C48,"")</f>
        <v>So</v>
      </c>
      <c r="O34" s="10">
        <f>IF(N34="So",D48,"")</f>
        <v>46355</v>
      </c>
      <c r="P34" t="str">
        <f>IF(N34="","",CONCATENATE("  von ",IF(E48="","______",E48)," bis ",IF(F48="","______",F48)," Uhr"))</f>
        <v xml:space="preserve">  von ______ bis ______ Uhr</v>
      </c>
      <c r="R34" s="5">
        <f>R33+1</f>
        <v>46306</v>
      </c>
      <c r="S34" s="5">
        <f>IF($C$17=$R$4,$R34,"")</f>
        <v>46306</v>
      </c>
      <c r="T34">
        <f>IF($R$4&lt;&gt;$C$17,"",IF($D$24="","",$C$3))</f>
        <v>0</v>
      </c>
      <c r="U34">
        <f>IF($R$4&lt;&gt;$C$17,"",IF($D$24="","",$C$4))</f>
        <v>0</v>
      </c>
      <c r="V34" s="5">
        <f>IF($R$4&lt;&gt;$C$17,"",IF($D$24="","",$D$24))</f>
        <v>46271</v>
      </c>
      <c r="W34" s="11">
        <f>IF($R$4&lt;&gt;$C$17,"",IF($V34="","",$E$24))</f>
        <v>0</v>
      </c>
      <c r="X34" s="11">
        <f t="shared" si="4"/>
        <v>0</v>
      </c>
      <c r="Y34" s="11">
        <f t="shared" si="5"/>
        <v>0</v>
      </c>
    </row>
    <row r="35" spans="1:25" ht="15" customHeight="1">
      <c r="A35" s="13">
        <v>3</v>
      </c>
      <c r="B35" s="16" t="s">
        <v>3</v>
      </c>
      <c r="C35" s="5" t="str">
        <f t="shared" si="0"/>
        <v>Sbd</v>
      </c>
      <c r="D35" s="5">
        <f t="shared" si="1"/>
        <v>46312</v>
      </c>
      <c r="E35" s="15"/>
      <c r="F35" s="15"/>
      <c r="G35" s="15"/>
      <c r="J35" s="5" t="str">
        <f>IF(B49="X",C49,"")</f>
        <v>Sbd</v>
      </c>
      <c r="K35" s="10">
        <f>IF(B49="X",D49,"")</f>
        <v>46361</v>
      </c>
      <c r="L35" t="str">
        <f>IF($C$17=$R$4,IF(B49="","",CONCATENATE("  von ",IF(E49="","______",E49)," bis ",IF(F49="","______",F49)," Uhr"))," Spielbeginn -"&amp;E49)</f>
        <v xml:space="preserve">  von ______ bis ______ Uhr</v>
      </c>
      <c r="N35" s="8" t="str">
        <f>IF(B50="X",C50,"")</f>
        <v>So</v>
      </c>
      <c r="O35" s="10">
        <f>IF(N35="So",D50,"")</f>
        <v>46362</v>
      </c>
      <c r="P35" t="str">
        <f>IF(N35="","",CONCATENATE("  von ",IF(E50="","______",E50)," bis ",IF(F50="","______",F50)," Uhr"))</f>
        <v xml:space="preserve">  von ______ bis ______ Uhr</v>
      </c>
      <c r="R35" s="5">
        <f>R34+6</f>
        <v>46312</v>
      </c>
      <c r="S35" s="5">
        <f>IF($C$17=$R$4,$R35,$R35+VLOOKUP($C$17,$R$5:$S$11,2,0))</f>
        <v>46312</v>
      </c>
      <c r="T35">
        <f>IF($D$25="","",$C$3)</f>
        <v>0</v>
      </c>
      <c r="U35">
        <f>IF($D$25="","",$C$4)</f>
        <v>0</v>
      </c>
      <c r="V35" s="5">
        <f>IF($D$25="","",$D$25)</f>
        <v>46277</v>
      </c>
      <c r="W35" s="11">
        <f>IF($V35="","",$E$25)</f>
        <v>0</v>
      </c>
      <c r="X35" s="11">
        <f t="shared" ref="X35:X40" si="6">IF($R$4=$C$17,$F$25,"")</f>
        <v>0</v>
      </c>
      <c r="Y35" s="11">
        <f t="shared" ref="Y35:Y40" si="7">IF($R$4=$C$17,$G$25,"")</f>
        <v>0</v>
      </c>
    </row>
    <row r="36" spans="1:25" ht="15" customHeight="1">
      <c r="A36" s="13">
        <v>3</v>
      </c>
      <c r="B36" s="16" t="s">
        <v>3</v>
      </c>
      <c r="C36" s="5" t="str">
        <f t="shared" si="0"/>
        <v>So</v>
      </c>
      <c r="D36" s="5">
        <f t="shared" si="1"/>
        <v>46313</v>
      </c>
      <c r="E36" s="15"/>
      <c r="F36" s="15"/>
      <c r="G36" s="15"/>
      <c r="J36" s="5" t="str">
        <f>IF(B51="X",C51,"")</f>
        <v>Sbd</v>
      </c>
      <c r="K36" s="10">
        <f>IF(B51="X",D51,"")</f>
        <v>46368</v>
      </c>
      <c r="L36" t="str">
        <f>IF($C$17=$R$4,IF(B51="","",CONCATENATE("  von ",IF(E51="","______",E51)," bis ",IF(F51="","______",F51)," Uhr"))," Spielbeginn -"&amp;E51)</f>
        <v xml:space="preserve">  von ______ bis ______ Uhr</v>
      </c>
      <c r="N36" s="8" t="str">
        <f>IF(B52="X",C52,"")</f>
        <v>So</v>
      </c>
      <c r="O36" s="10">
        <f>IF(N36="So",D52,"")</f>
        <v>46369</v>
      </c>
      <c r="P36" t="str">
        <f>IF(N36="","",CONCATENATE("  von ",IF(E52="","______",E52)," bis ",IF(F52="","______",F52)," Uhr"))</f>
        <v xml:space="preserve">  von ______ bis ______ Uhr</v>
      </c>
      <c r="R36" s="5">
        <f>R35+1</f>
        <v>46313</v>
      </c>
      <c r="S36" s="5">
        <f>IF($C$17=$R$4,$R36,"")</f>
        <v>46313</v>
      </c>
      <c r="T36">
        <f>IF($R$4&lt;&gt;$C$17,"",IF($D$25="","",$C$3))</f>
        <v>0</v>
      </c>
      <c r="U36">
        <f>IF($R$4&lt;&gt;$C$17,"",IF($D$25="","",$C$4))</f>
        <v>0</v>
      </c>
      <c r="V36" s="5">
        <f>IF($R$4&lt;&gt;$C$17,"",IF($D$25="","",$D$25))</f>
        <v>46277</v>
      </c>
      <c r="W36" s="11">
        <f>IF($R$4&lt;&gt;$C$17,"",IF($V36="","",$E$25))</f>
        <v>0</v>
      </c>
      <c r="X36" s="11">
        <f t="shared" si="6"/>
        <v>0</v>
      </c>
      <c r="Y36" s="11">
        <f t="shared" si="7"/>
        <v>0</v>
      </c>
    </row>
    <row r="37" spans="1:25" ht="15" customHeight="1">
      <c r="A37" s="13">
        <v>4</v>
      </c>
      <c r="B37" s="16" t="s">
        <v>3</v>
      </c>
      <c r="C37" s="5" t="str">
        <f t="shared" si="0"/>
        <v>Sbd</v>
      </c>
      <c r="D37" s="5">
        <f t="shared" si="1"/>
        <v>46319</v>
      </c>
      <c r="E37" s="15"/>
      <c r="F37" s="15"/>
      <c r="G37" s="15"/>
      <c r="J37" s="5" t="str">
        <f>IF(B53="X",C53,"")</f>
        <v>Sbd</v>
      </c>
      <c r="K37" s="10">
        <f>IF(B53="X",D53,"")</f>
        <v>46375</v>
      </c>
      <c r="L37" t="str">
        <f>IF($C$17=$R$4,IF(B53="","",CONCATENATE("  von ",IF(E53="","______",E53)," bis ",IF(F53="","______",F53)," Uhr"))," Spielbeginn -"&amp;E53)</f>
        <v xml:space="preserve">  von ______ bis ______ Uhr</v>
      </c>
      <c r="N37" s="8" t="str">
        <f>IF(B54="X",C54,"")</f>
        <v>So</v>
      </c>
      <c r="O37" s="10">
        <f>IF(N37="So",D54,"")</f>
        <v>46376</v>
      </c>
      <c r="P37" t="str">
        <f>IF(N37="","",CONCATENATE("  von ",IF(E54="","______",E54)," bis ",IF(F54="","______",F54)," Uhr"))</f>
        <v xml:space="preserve">  von ______ bis ______ Uhr</v>
      </c>
      <c r="R37" s="5">
        <f>R36+6</f>
        <v>46319</v>
      </c>
      <c r="S37" s="5">
        <f>IF($C$17=$R$4,$R37,$R37+VLOOKUP($C$17,$R$5:$S$11,2,0))</f>
        <v>46319</v>
      </c>
      <c r="T37">
        <f>IF($R$4&lt;&gt;$C$17,"",IF($D$25="","",$C$3))</f>
        <v>0</v>
      </c>
      <c r="U37">
        <f>IF($R$4&lt;&gt;$C$17,"",IF($D$25="","",$C$4))</f>
        <v>0</v>
      </c>
      <c r="V37" s="5">
        <f>IF($R$4&lt;&gt;$C$17,"",IF($D$25="","",$D$25))</f>
        <v>46277</v>
      </c>
      <c r="W37" s="11">
        <f>IF($R$4&lt;&gt;$C$17,"",IF($V37="","",$E$25))</f>
        <v>0</v>
      </c>
      <c r="X37" s="11">
        <f t="shared" si="6"/>
        <v>0</v>
      </c>
      <c r="Y37" s="11">
        <f t="shared" si="7"/>
        <v>0</v>
      </c>
    </row>
    <row r="38" spans="1:25" ht="15" customHeight="1">
      <c r="A38" s="13">
        <v>4</v>
      </c>
      <c r="B38" s="16" t="s">
        <v>3</v>
      </c>
      <c r="C38" s="5" t="str">
        <f t="shared" si="0"/>
        <v>So</v>
      </c>
      <c r="D38" s="5">
        <f t="shared" si="1"/>
        <v>46320</v>
      </c>
      <c r="E38" s="15"/>
      <c r="F38" s="15"/>
      <c r="G38" s="15"/>
      <c r="J38" s="5" t="str">
        <f>IF(B55="X",C55,"")</f>
        <v/>
      </c>
      <c r="K38" s="10" t="str">
        <f>IF(B55="X",D55,"")</f>
        <v/>
      </c>
      <c r="L38" t="str">
        <f>IF(J38="","",IF($C$17=$R$4,IF(B55="","",CONCATENATE("  von ",IF(E55="","______",E55)," bis ",IF(F55="","______",F55)," Uhr"))," Spielbeginn -"&amp;E55))</f>
        <v/>
      </c>
      <c r="N38" s="8" t="str">
        <f>IF(B56="X",C56,"")</f>
        <v/>
      </c>
      <c r="O38" s="10" t="str">
        <f>IF(N38="So",D56,"")</f>
        <v/>
      </c>
      <c r="P38" t="str">
        <f>IF(N38="","",CONCATENATE("  von ",IF(E56="","______",E56)," bis ",IF(F56="","______",F56)," Uhr"))</f>
        <v/>
      </c>
      <c r="R38" s="5">
        <f>R37+1</f>
        <v>46320</v>
      </c>
      <c r="S38" s="5">
        <f>IF($C$17=$R$4,$R38,"")</f>
        <v>46320</v>
      </c>
      <c r="T38">
        <f>IF($R$4&lt;&gt;$C$17,"",IF($D$25="","",$C$3))</f>
        <v>0</v>
      </c>
      <c r="U38">
        <f>IF($R$4&lt;&gt;$C$17,"",IF($D$25="","",$C$4))</f>
        <v>0</v>
      </c>
      <c r="V38" s="5">
        <f>IF($R$4&lt;&gt;$C$17,"",IF($D$25="","",$D$25))</f>
        <v>46277</v>
      </c>
      <c r="W38" s="11">
        <f>IF($R$4&lt;&gt;$C$17,"",IF($V38="","",$E$25))</f>
        <v>0</v>
      </c>
      <c r="X38" s="11">
        <f t="shared" si="6"/>
        <v>0</v>
      </c>
      <c r="Y38" s="11">
        <f t="shared" si="7"/>
        <v>0</v>
      </c>
    </row>
    <row r="39" spans="1:25" ht="15" customHeight="1">
      <c r="A39" s="13">
        <v>1</v>
      </c>
      <c r="B39" s="16" t="s">
        <v>3</v>
      </c>
      <c r="C39" s="5" t="str">
        <f t="shared" si="0"/>
        <v>Sbd</v>
      </c>
      <c r="D39" s="5">
        <f t="shared" si="1"/>
        <v>46326</v>
      </c>
      <c r="E39" s="15"/>
      <c r="F39" s="15"/>
      <c r="G39" s="15"/>
      <c r="J39" s="19" t="str">
        <f>IF(B57="X",C57,"")</f>
        <v/>
      </c>
      <c r="K39" s="20" t="str">
        <f>IF(B57="X",D57,"")</f>
        <v/>
      </c>
      <c r="L39" s="21" t="str">
        <f>IF(J38="","",IF($C$17=$R$4,IF(B57="","",CONCATENATE("  von ",IF(E57="","______",E57)," bis ",IF(F57="","______",F57)," Uhr"))," Spielbeginn -"&amp;E57))</f>
        <v/>
      </c>
      <c r="M39" s="21"/>
      <c r="N39" s="22" t="str">
        <f>IF(B56="X",C58,"")</f>
        <v/>
      </c>
      <c r="O39" s="20" t="str">
        <f>IF(N39="So",D58,"")</f>
        <v/>
      </c>
      <c r="P39" s="21" t="str">
        <f>IF(N39="","",CONCATENATE("  von ",IF(E58="","______",E58)," bis ",IF(F58="","______",F58)," Uhr"))</f>
        <v/>
      </c>
      <c r="R39" s="5">
        <f>R38+6</f>
        <v>46326</v>
      </c>
      <c r="S39" s="5">
        <f>IF($C$17=$R$4,$R39,$R39+VLOOKUP($C$17,$R$5:$S$11,2,0))</f>
        <v>46326</v>
      </c>
      <c r="T39">
        <f>IF($R$4&lt;&gt;$C$17,"",IF($D$25="","",$C$3))</f>
        <v>0</v>
      </c>
      <c r="U39">
        <f>IF($R$4&lt;&gt;$C$17,"",IF($D$25="","",$C$4))</f>
        <v>0</v>
      </c>
      <c r="V39" s="5">
        <f>IF($R$4&lt;&gt;$C$17,"",IF($D$25="","",$D$25))</f>
        <v>46277</v>
      </c>
      <c r="W39" s="11">
        <f>IF($R$4&lt;&gt;$C$17,"",IF($V39="","",$E$25))</f>
        <v>0</v>
      </c>
      <c r="X39" s="11">
        <f t="shared" si="6"/>
        <v>0</v>
      </c>
      <c r="Y39" s="11">
        <f t="shared" si="7"/>
        <v>0</v>
      </c>
    </row>
    <row r="40" spans="1:25" ht="15" customHeight="1">
      <c r="A40" s="13">
        <v>1</v>
      </c>
      <c r="B40" s="16" t="s">
        <v>3</v>
      </c>
      <c r="C40" s="5" t="str">
        <f t="shared" si="0"/>
        <v>So</v>
      </c>
      <c r="D40" s="5">
        <f t="shared" si="1"/>
        <v>46327</v>
      </c>
      <c r="E40" s="15"/>
      <c r="F40" s="15"/>
      <c r="G40" s="15"/>
      <c r="J40" s="5" t="str">
        <f>IF(B59="X",C59,"")</f>
        <v>Sbd</v>
      </c>
      <c r="K40" s="10">
        <f>IF(B59="X",D59,"")</f>
        <v>46396</v>
      </c>
      <c r="L40" t="str">
        <f>IF($C$17=$R$4,IF(B59="","",CONCATENATE("  von ",IF(E59="","______",E59)," bis ",IF(F59="","______",F59)," Uhr"))," Spielbeginn -"&amp;E59)</f>
        <v xml:space="preserve">  von ______ bis ______ Uhr</v>
      </c>
      <c r="N40" s="8" t="str">
        <f>IF(B60="X",C60,"")</f>
        <v>So</v>
      </c>
      <c r="O40" s="10">
        <f>IF(N40="So",D60,"")</f>
        <v>46397</v>
      </c>
      <c r="P40" t="str">
        <f>IF(N40="","",CONCATENATE("  von ",IF(E60="","______",E60)," bis ",IF(F60="","______",F60)," Uhr"))</f>
        <v xml:space="preserve">  von ______ bis ______ Uhr</v>
      </c>
      <c r="R40" s="5">
        <f>R39+1</f>
        <v>46327</v>
      </c>
      <c r="S40" s="5">
        <f>IF($C$17=$R$4,$R40,"")</f>
        <v>46327</v>
      </c>
      <c r="T40">
        <f>IF($R$4&lt;&gt;$C$17,"",IF($D$25="","",$C$3))</f>
        <v>0</v>
      </c>
      <c r="U40">
        <f>IF($R$4&lt;&gt;$C$17,"",IF($D$25="","",$C$4))</f>
        <v>0</v>
      </c>
      <c r="V40" s="5">
        <f>IF($R$4&lt;&gt;$C$17,"",IF($D$25="","",$D$25))</f>
        <v>46277</v>
      </c>
      <c r="W40" s="11">
        <f>IF($R$4&lt;&gt;$C$17,"",IF($V40="","",$E$25))</f>
        <v>0</v>
      </c>
      <c r="X40" s="11">
        <f t="shared" si="6"/>
        <v>0</v>
      </c>
      <c r="Y40" s="11">
        <f t="shared" si="7"/>
        <v>0</v>
      </c>
    </row>
    <row r="41" spans="1:25" ht="15" customHeight="1">
      <c r="A41" s="13">
        <v>2</v>
      </c>
      <c r="B41" s="16" t="s">
        <v>3</v>
      </c>
      <c r="C41" s="5" t="str">
        <f t="shared" si="0"/>
        <v>Sbd</v>
      </c>
      <c r="D41" s="5">
        <f t="shared" si="1"/>
        <v>46333</v>
      </c>
      <c r="E41" s="15"/>
      <c r="F41" s="15"/>
      <c r="G41" s="15"/>
      <c r="J41" s="5" t="str">
        <f>IF(B61="X",C61,"")</f>
        <v>Sbd</v>
      </c>
      <c r="K41" s="10">
        <f>IF(B61="X",D61,"")</f>
        <v>46403</v>
      </c>
      <c r="L41" t="str">
        <f>IF($C$17=$R$4,IF(B61="","",CONCATENATE("  von ",IF(E61="","______",E61)," bis ",IF(F61="","______",F61)," Uhr"))," Spielbeginn -"&amp;E61)</f>
        <v xml:space="preserve">  von ______ bis ______ Uhr</v>
      </c>
      <c r="N41" s="8" t="str">
        <f>IF(B62="X",C62,"")</f>
        <v>So</v>
      </c>
      <c r="O41" s="10">
        <f>IF(N41="So",D62,"")</f>
        <v>46404</v>
      </c>
      <c r="P41" t="str">
        <f>IF(N41="","",CONCATENATE("  von ",IF(E62="","______",E62)," bis ",IF(F62="","______",F62)," Uhr"))</f>
        <v xml:space="preserve">  von ______ bis ______ Uhr</v>
      </c>
      <c r="R41" s="5">
        <f>R40+6</f>
        <v>46333</v>
      </c>
      <c r="S41" s="5">
        <f>IF($C$17=$R$4,$R41,$R41+VLOOKUP($C$17,$R$5:$S$11,2,0))</f>
        <v>46333</v>
      </c>
      <c r="T41">
        <f>IF($D$26="","",$C$3)</f>
        <v>0</v>
      </c>
      <c r="U41">
        <f>IF($D$26="","",$C$4)</f>
        <v>0</v>
      </c>
      <c r="V41" s="5">
        <f>IF($D$26="","",$D$26)</f>
        <v>46278</v>
      </c>
      <c r="W41" s="11">
        <f>IF($V41="","",$E$26)</f>
        <v>0</v>
      </c>
      <c r="X41" s="11">
        <f t="shared" ref="X41:X46" si="8">IF($R$4=$C$17,$F$26,"")</f>
        <v>0</v>
      </c>
      <c r="Y41" s="11">
        <f t="shared" ref="Y41:Y46" si="9">IF($R$4=$C$17,$G$26,"")</f>
        <v>0</v>
      </c>
    </row>
    <row r="42" spans="1:25" ht="15" customHeight="1">
      <c r="A42" s="13">
        <v>2</v>
      </c>
      <c r="B42" s="16" t="s">
        <v>3</v>
      </c>
      <c r="C42" s="5" t="str">
        <f t="shared" si="0"/>
        <v>So</v>
      </c>
      <c r="D42" s="5">
        <f t="shared" si="1"/>
        <v>46334</v>
      </c>
      <c r="E42" s="15"/>
      <c r="F42" s="15"/>
      <c r="G42" s="15"/>
      <c r="J42" s="5" t="str">
        <f>IF(B63="X",C63,"")</f>
        <v>Sbd</v>
      </c>
      <c r="K42" s="10">
        <f>IF(B63="X",D63,"")</f>
        <v>46410</v>
      </c>
      <c r="L42" t="str">
        <f>IF($C$17=$R$4,IF(B63="","",CONCATENATE("  von ",IF(E63="","______",E63)," bis ",IF(F63="","______",F63)," Uhr"))," Spielbeginn -"&amp;E63)</f>
        <v xml:space="preserve">  von ______ bis ______ Uhr</v>
      </c>
      <c r="N42" s="8" t="str">
        <f>IF(B64="X",C64,"")</f>
        <v>So</v>
      </c>
      <c r="O42" s="10">
        <f>IF(N42="So",D64,"")</f>
        <v>46411</v>
      </c>
      <c r="P42" t="str">
        <f>IF(N42="","",CONCATENATE("  von ",IF(E64="","______",E64)," bis ",IF(F64="","______",F64)," Uhr"))</f>
        <v xml:space="preserve">  von ______ bis ______ Uhr</v>
      </c>
      <c r="R42" s="5">
        <f>R41+1</f>
        <v>46334</v>
      </c>
      <c r="S42" s="5">
        <f>IF($C$17=$R$4,$R42,"")</f>
        <v>46334</v>
      </c>
      <c r="T42">
        <f>IF($R$4&lt;&gt;$C$17,"",IF($D$26="","",$C$3))</f>
        <v>0</v>
      </c>
      <c r="U42">
        <f>IF($R$4&lt;&gt;$C$17,"",IF($D$26="","",$C$4))</f>
        <v>0</v>
      </c>
      <c r="V42" s="5">
        <f>IF($R$4&lt;&gt;$C$17,"",IF($D$26="","",$D$26))</f>
        <v>46278</v>
      </c>
      <c r="W42" s="11">
        <f>IF($R$4&lt;&gt;$C$17,"",IF($V42="","",$E$26))</f>
        <v>0</v>
      </c>
      <c r="X42" s="11">
        <f t="shared" si="8"/>
        <v>0</v>
      </c>
      <c r="Y42" s="11">
        <f t="shared" si="9"/>
        <v>0</v>
      </c>
    </row>
    <row r="43" spans="1:25" ht="15" customHeight="1">
      <c r="A43" s="13">
        <v>3</v>
      </c>
      <c r="B43" s="16" t="s">
        <v>3</v>
      </c>
      <c r="C43" s="5" t="str">
        <f t="shared" si="0"/>
        <v>Sbd</v>
      </c>
      <c r="D43" s="5">
        <f t="shared" si="1"/>
        <v>46340</v>
      </c>
      <c r="E43" s="15"/>
      <c r="F43" s="15"/>
      <c r="G43" s="15"/>
      <c r="J43" s="5" t="str">
        <f>IF(B65="X",C65,"")</f>
        <v>Sbd</v>
      </c>
      <c r="K43" s="10">
        <f>IF(B65="X",D65,"")</f>
        <v>46417</v>
      </c>
      <c r="L43" t="str">
        <f>IF($C$17=$R$4,IF(B65="","",CONCATENATE("  von ",IF(E65="","______",E65)," bis ",IF(F65="","______",F65)," Uhr"))," Spielbeginn -"&amp;E65)</f>
        <v xml:space="preserve">  von ______ bis ______ Uhr</v>
      </c>
      <c r="N43" s="8" t="str">
        <f>IF(B66="X",C66,"")</f>
        <v>So</v>
      </c>
      <c r="O43" s="10">
        <f>IF(N43="So",D66,"")</f>
        <v>46418</v>
      </c>
      <c r="P43" t="str">
        <f>IF(N43="","",CONCATENATE("  von ",IF(E66="","______",E66)," bis ",IF(F66="","______",F66)," Uhr"))</f>
        <v xml:space="preserve">  von ______ bis ______ Uhr</v>
      </c>
      <c r="R43" s="5">
        <f>R42+6</f>
        <v>46340</v>
      </c>
      <c r="S43" s="5">
        <f>IF($C$17=$R$4,$R43,$R43+VLOOKUP($C$17,$R$5:$S$11,2,0))</f>
        <v>46340</v>
      </c>
      <c r="T43">
        <f>IF($R$4&lt;&gt;$C$17,"",IF($D$26="","",$C$3))</f>
        <v>0</v>
      </c>
      <c r="U43">
        <f>IF($R$4&lt;&gt;$C$17,"",IF($D$26="","",$C$4))</f>
        <v>0</v>
      </c>
      <c r="V43" s="5">
        <f>IF($R$4&lt;&gt;$C$17,"",IF($D$26="","",$D$26))</f>
        <v>46278</v>
      </c>
      <c r="W43" s="11">
        <f>IF($R$4&lt;&gt;$C$17,"",IF($V43="","",$E$26))</f>
        <v>0</v>
      </c>
      <c r="X43" s="11">
        <f t="shared" si="8"/>
        <v>0</v>
      </c>
      <c r="Y43" s="11">
        <f t="shared" si="9"/>
        <v>0</v>
      </c>
    </row>
    <row r="44" spans="1:25" ht="15" customHeight="1">
      <c r="A44" s="13">
        <v>3</v>
      </c>
      <c r="B44" s="16" t="s">
        <v>3</v>
      </c>
      <c r="C44" s="5" t="str">
        <f t="shared" si="0"/>
        <v>So</v>
      </c>
      <c r="D44" s="5">
        <f t="shared" si="1"/>
        <v>46341</v>
      </c>
      <c r="E44" s="15"/>
      <c r="F44" s="15"/>
      <c r="G44" s="15"/>
      <c r="J44" s="5" t="str">
        <f>IF(B67="X",C67,"")</f>
        <v>Sbd</v>
      </c>
      <c r="K44" s="10">
        <f>IF(B67="X",D67,"")</f>
        <v>46424</v>
      </c>
      <c r="L44" t="str">
        <f>IF($C$17=$R$4,IF(B67="","",CONCATENATE("  von ",IF(E67="","______",E67)," bis ",IF(F67="","______",F67)," Uhr"))," Spielbeginn -"&amp;E67)</f>
        <v xml:space="preserve">  von ______ bis ______ Uhr</v>
      </c>
      <c r="N44" s="8" t="str">
        <f>IF(B68="X",C68,"")</f>
        <v>So</v>
      </c>
      <c r="O44" s="10">
        <f>IF(N44="So",D68,"")</f>
        <v>46425</v>
      </c>
      <c r="P44" t="str">
        <f>IF(N44="","",CONCATENATE("  von ",IF(E68="","______",E68)," bis ",IF(F68="","______",F68)," Uhr"))</f>
        <v xml:space="preserve">  von ______ bis ______ Uhr</v>
      </c>
      <c r="R44" s="5">
        <f>R43+1</f>
        <v>46341</v>
      </c>
      <c r="S44" s="5">
        <f>IF($C$17=$R$4,$R44,"")</f>
        <v>46341</v>
      </c>
      <c r="T44">
        <f>IF($R$4&lt;&gt;$C$17,"",IF($D$26="","",$C$3))</f>
        <v>0</v>
      </c>
      <c r="U44">
        <f>IF($R$4&lt;&gt;$C$17,"",IF($D$26="","",$C$4))</f>
        <v>0</v>
      </c>
      <c r="V44" s="5">
        <f>IF($R$4&lt;&gt;$C$17,"",IF($D$26="","",$D$26))</f>
        <v>46278</v>
      </c>
      <c r="W44" s="11">
        <f>IF($R$4&lt;&gt;$C$17,"",IF($V44="","",$E$26))</f>
        <v>0</v>
      </c>
      <c r="X44" s="11">
        <f t="shared" si="8"/>
        <v>0</v>
      </c>
      <c r="Y44" s="11">
        <f t="shared" si="9"/>
        <v>0</v>
      </c>
    </row>
    <row r="45" spans="1:25" ht="15" customHeight="1">
      <c r="A45" s="13">
        <v>4</v>
      </c>
      <c r="B45" s="16" t="s">
        <v>3</v>
      </c>
      <c r="C45" s="5" t="str">
        <f t="shared" si="0"/>
        <v>Sbd</v>
      </c>
      <c r="D45" s="5">
        <f t="shared" si="1"/>
        <v>46347</v>
      </c>
      <c r="E45" s="15"/>
      <c r="F45" s="15"/>
      <c r="G45" s="15"/>
      <c r="J45" s="5" t="str">
        <f>IF(B69="X",C69,"")</f>
        <v>Sbd</v>
      </c>
      <c r="K45" s="10">
        <f>IF(B69="X",D69,"")</f>
        <v>46431</v>
      </c>
      <c r="L45" t="str">
        <f>IF($C$17=$R$4,IF(B69="","",CONCATENATE("  von ",IF(E69="","______",E69)," bis ",IF(F69="","______",F69)," Uhr"))," Spielbeginn -"&amp;E69)</f>
        <v xml:space="preserve">  von ______ bis ______ Uhr</v>
      </c>
      <c r="N45" s="8" t="str">
        <f>IF(B70="X",C70,"")</f>
        <v>So</v>
      </c>
      <c r="O45" s="10">
        <f>IF(N45="So",D70,"")</f>
        <v>46432</v>
      </c>
      <c r="P45" t="str">
        <f>IF(N45="","",CONCATENATE("  von ",IF(E70="","______",E70)," bis ",IF(F70="","______",F70)," Uhr"))</f>
        <v xml:space="preserve">  von ______ bis ______ Uhr</v>
      </c>
      <c r="R45" s="5">
        <f>R44+6</f>
        <v>46347</v>
      </c>
      <c r="S45" s="5">
        <f>IF($C$17=$R$4,$R45,$R45+VLOOKUP($C$17,$R$5:$S$11,2,0))</f>
        <v>46347</v>
      </c>
      <c r="T45">
        <f>IF($R$4&lt;&gt;$C$17,"",IF($D$26="","",$C$3))</f>
        <v>0</v>
      </c>
      <c r="U45">
        <f>IF($R$4&lt;&gt;$C$17,"",IF($D$26="","",$C$4))</f>
        <v>0</v>
      </c>
      <c r="V45" s="5">
        <f>IF($R$4&lt;&gt;$C$17,"",IF($D$26="","",$D$26))</f>
        <v>46278</v>
      </c>
      <c r="W45" s="11">
        <f>IF($R$4&lt;&gt;$C$17,"",IF($V45="","",$E$26))</f>
        <v>0</v>
      </c>
      <c r="X45" s="11">
        <f t="shared" si="8"/>
        <v>0</v>
      </c>
      <c r="Y45" s="11">
        <f t="shared" si="9"/>
        <v>0</v>
      </c>
    </row>
    <row r="46" spans="1:25" ht="15" customHeight="1">
      <c r="A46" s="13">
        <v>4</v>
      </c>
      <c r="B46" s="16" t="s">
        <v>3</v>
      </c>
      <c r="C46" s="5" t="str">
        <f t="shared" si="0"/>
        <v>So</v>
      </c>
      <c r="D46" s="5">
        <f t="shared" si="1"/>
        <v>46348</v>
      </c>
      <c r="E46" s="15"/>
      <c r="F46" s="15"/>
      <c r="G46" s="15"/>
      <c r="J46" s="5" t="str">
        <f>IF(B71="X",C71,"")</f>
        <v>Sbd</v>
      </c>
      <c r="K46" s="10">
        <f>IF(B71="X",D71,"")</f>
        <v>46438</v>
      </c>
      <c r="L46" t="str">
        <f>IF($C$17=$R$4,IF(B71="","",CONCATENATE("  von ",IF(E71="","______",E71)," bis ",IF(F71="","______",F71)," Uhr"))," Spielbeginn -"&amp;E71)</f>
        <v xml:space="preserve">  von ______ bis ______ Uhr</v>
      </c>
      <c r="N46" s="8" t="str">
        <f>IF(B72="X",C72,"")</f>
        <v>So</v>
      </c>
      <c r="O46" s="10">
        <f>IF(N46="So",D72,"")</f>
        <v>46439</v>
      </c>
      <c r="P46" t="str">
        <f>IF(N46="","",CONCATENATE("  von ",IF(E72="","______",E72)," bis ",IF(F72="","______",F72)," Uhr"))</f>
        <v xml:space="preserve">  von ______ bis ______ Uhr</v>
      </c>
      <c r="R46" s="5">
        <f>R45+1</f>
        <v>46348</v>
      </c>
      <c r="S46" s="5">
        <f>IF($C$17=$R$4,$R46,"")</f>
        <v>46348</v>
      </c>
      <c r="T46">
        <f>IF($R$4&lt;&gt;$C$17,"",IF($D$26="","",$C$3))</f>
        <v>0</v>
      </c>
      <c r="U46">
        <f>IF($R$4&lt;&gt;$C$17,"",IF($D$26="","",$C$4))</f>
        <v>0</v>
      </c>
      <c r="V46" s="5">
        <f>IF($R$4&lt;&gt;$C$17,"",IF($D$26="","",$D$26))</f>
        <v>46278</v>
      </c>
      <c r="W46" s="11">
        <f>IF($R$4&lt;&gt;$C$17,"",IF($V46="","",$E$26))</f>
        <v>0</v>
      </c>
      <c r="X46" s="11">
        <f t="shared" si="8"/>
        <v>0</v>
      </c>
      <c r="Y46" s="11">
        <f t="shared" si="9"/>
        <v>0</v>
      </c>
    </row>
    <row r="47" spans="1:25" ht="15" customHeight="1">
      <c r="A47" s="13">
        <v>5</v>
      </c>
      <c r="B47" s="16" t="s">
        <v>3</v>
      </c>
      <c r="C47" s="5" t="str">
        <f t="shared" si="0"/>
        <v>Sbd</v>
      </c>
      <c r="D47" s="5">
        <f t="shared" si="1"/>
        <v>46354</v>
      </c>
      <c r="E47" s="15"/>
      <c r="F47" s="15"/>
      <c r="G47" s="15"/>
      <c r="J47" s="5" t="str">
        <f>IF(B73="X",C73,"")</f>
        <v>Sbd</v>
      </c>
      <c r="K47" s="10">
        <f>IF(B73="X",D73,"")</f>
        <v>46445</v>
      </c>
      <c r="L47" t="str">
        <f>IF($C$17=$R$4,IF(B73="","",CONCATENATE("  von ",IF(E73="","______",E73)," bis ",IF(F73="","______",F73)," Uhr"))," Spielbeginn -"&amp;E73)</f>
        <v xml:space="preserve">  von ______ bis ______ Uhr</v>
      </c>
      <c r="N47" s="8" t="str">
        <f>IF(B74="X",C74,"")</f>
        <v>So</v>
      </c>
      <c r="O47" s="10">
        <f>IF(N47="So",D74,"")</f>
        <v>46446</v>
      </c>
      <c r="P47" t="str">
        <f>IF(N47="","",CONCATENATE("  von ",IF(E74="","______",E74)," bis ",IF(F74="","______",F74)," Uhr"))</f>
        <v xml:space="preserve">  von ______ bis ______ Uhr</v>
      </c>
      <c r="R47" s="5">
        <f>R46+6</f>
        <v>46354</v>
      </c>
      <c r="S47" s="5">
        <f>IF($C$17=$R$4,$R47,$R47+VLOOKUP($C$17,$R$5:$S$11,2,0))</f>
        <v>46354</v>
      </c>
      <c r="T47">
        <f>IF($D$27="","",$C$3)</f>
        <v>0</v>
      </c>
      <c r="U47">
        <f>IF($D$27="","",$C$4)</f>
        <v>0</v>
      </c>
      <c r="V47" s="5">
        <f>IF($D$27="","",$D$27)</f>
        <v>46284</v>
      </c>
      <c r="W47" s="11">
        <f>IF($V47="","",$E$27)</f>
        <v>0</v>
      </c>
      <c r="X47" s="11">
        <f t="shared" ref="X47:X52" si="10">IF($R$4=$C$17,$F$27,"")</f>
        <v>0</v>
      </c>
      <c r="Y47" s="11">
        <f t="shared" ref="Y47:Y52" si="11">IF($R$4=$C$17,$G$27,"")</f>
        <v>0</v>
      </c>
    </row>
    <row r="48" spans="1:25" ht="15" customHeight="1">
      <c r="A48" s="13">
        <v>5</v>
      </c>
      <c r="B48" s="16" t="s">
        <v>3</v>
      </c>
      <c r="C48" s="5" t="str">
        <f t="shared" si="0"/>
        <v>So</v>
      </c>
      <c r="D48" s="5">
        <f t="shared" si="1"/>
        <v>46355</v>
      </c>
      <c r="E48" s="15"/>
      <c r="F48" s="15"/>
      <c r="G48" s="15"/>
      <c r="J48" s="5" t="str">
        <f>IF(B75="X",C75,"")</f>
        <v>Sbd</v>
      </c>
      <c r="K48" s="10">
        <f>IF(B75="X",D75,"")</f>
        <v>46452</v>
      </c>
      <c r="L48" t="str">
        <f>IF($C$17=$R$4,IF(B75="","",CONCATENATE("  von ",IF(E75="","______",E75)," bis ",IF(F75="","______",F75)," Uhr"))," Spielbeginn -"&amp;E75)</f>
        <v xml:space="preserve">  von ______ bis ______ Uhr</v>
      </c>
      <c r="N48" s="8" t="str">
        <f>IF(B76="X",C76,"")</f>
        <v>So</v>
      </c>
      <c r="O48" s="10">
        <f>IF(N48="So",D76,"")</f>
        <v>46453</v>
      </c>
      <c r="P48" t="str">
        <f>IF(N48="","",CONCATENATE("  von ",IF(E76="","______",E76)," bis ",IF(F76="","______",F76)," Uhr"))</f>
        <v xml:space="preserve">  von ______ bis ______ Uhr</v>
      </c>
      <c r="R48" s="5">
        <f>R47+1</f>
        <v>46355</v>
      </c>
      <c r="S48" s="5">
        <f>IF($C$17=$R$4,$R48,"")</f>
        <v>46355</v>
      </c>
      <c r="T48">
        <f>IF($R$4&lt;&gt;$C$17,"",IF($D$27="","",$C$3))</f>
        <v>0</v>
      </c>
      <c r="U48">
        <f>IF($R$4&lt;&gt;$C$17,"",IF($D$27="","",$C$4))</f>
        <v>0</v>
      </c>
      <c r="V48" s="5">
        <f>IF($R$4&lt;&gt;$C$17,"",IF($D$27="","",$D$27))</f>
        <v>46284</v>
      </c>
      <c r="W48" s="11">
        <f>IF($R$4&lt;&gt;$C$17,"",IF($V48="","",$E$27))</f>
        <v>0</v>
      </c>
      <c r="X48" s="11">
        <f t="shared" si="10"/>
        <v>0</v>
      </c>
      <c r="Y48" s="11">
        <f t="shared" si="11"/>
        <v>0</v>
      </c>
    </row>
    <row r="49" spans="1:25" ht="15" customHeight="1">
      <c r="A49" s="13">
        <v>1</v>
      </c>
      <c r="B49" s="16" t="s">
        <v>3</v>
      </c>
      <c r="C49" s="5" t="str">
        <f t="shared" si="0"/>
        <v>Sbd</v>
      </c>
      <c r="D49" s="5">
        <f t="shared" si="1"/>
        <v>46361</v>
      </c>
      <c r="E49" s="15"/>
      <c r="F49" s="15"/>
      <c r="G49" s="15"/>
      <c r="J49" s="5" t="str">
        <f>IF(B77="X",C77,"")</f>
        <v>Sbd</v>
      </c>
      <c r="K49" s="10">
        <f>IF(B77="X",D77,"")</f>
        <v>46459</v>
      </c>
      <c r="L49" t="str">
        <f>IF($C$17=$R$4,IF(B77="","",CONCATENATE("  von ",IF(E77="","______",E77)," bis ",IF(F77="","______",F77)," Uhr"))," Spielbeginn -"&amp;E77)</f>
        <v xml:space="preserve">  von ______ bis ______ Uhr</v>
      </c>
      <c r="N49" s="8" t="str">
        <f>IF(B78="X",C78,"")</f>
        <v>So</v>
      </c>
      <c r="O49" s="10">
        <f>IF(N49="So",D78,"")</f>
        <v>46460</v>
      </c>
      <c r="P49" t="str">
        <f>IF(N49="","",CONCATENATE("  von ",IF(E78="","______",E78)," bis ",IF(F78="","______",F78)," Uhr"))</f>
        <v xml:space="preserve">  von ______ bis ______ Uhr</v>
      </c>
      <c r="R49" s="5">
        <f>R48+6</f>
        <v>46361</v>
      </c>
      <c r="S49" s="5">
        <f>IF($C$17=$R$4,$R49,$R49+VLOOKUP($C$17,$R$5:$S$11,2,0))</f>
        <v>46361</v>
      </c>
      <c r="T49">
        <f>IF($R$4&lt;&gt;$C$17,"",IF($D$27="","",$C$3))</f>
        <v>0</v>
      </c>
      <c r="U49">
        <f>IF($R$4&lt;&gt;$C$17,"",IF($D$27="","",$C$4))</f>
        <v>0</v>
      </c>
      <c r="V49" s="5">
        <f>IF($R$4&lt;&gt;$C$17,"",IF($D$27="","",$D$27))</f>
        <v>46284</v>
      </c>
      <c r="W49" s="11">
        <f>IF($R$4&lt;&gt;$C$17,"",IF($V49="","",$E$27))</f>
        <v>0</v>
      </c>
      <c r="X49" s="11">
        <f t="shared" si="10"/>
        <v>0</v>
      </c>
      <c r="Y49" s="11">
        <f t="shared" si="11"/>
        <v>0</v>
      </c>
    </row>
    <row r="50" spans="1:25" ht="15" customHeight="1">
      <c r="A50" s="13">
        <v>1</v>
      </c>
      <c r="B50" s="16" t="s">
        <v>3</v>
      </c>
      <c r="C50" s="5" t="str">
        <f t="shared" si="0"/>
        <v>So</v>
      </c>
      <c r="D50" s="5">
        <f t="shared" si="1"/>
        <v>46362</v>
      </c>
      <c r="E50" s="15"/>
      <c r="F50" s="15"/>
      <c r="G50" s="15"/>
      <c r="J50" s="5" t="str">
        <f>IF(B79="X",C79,"")</f>
        <v>Sbd</v>
      </c>
      <c r="K50" s="10">
        <f>IF(B79="X",D79,"")</f>
        <v>46466</v>
      </c>
      <c r="L50" t="str">
        <f>IF($C$17=$R$4,IF(B79="","",CONCATENATE("  von ",IF(E79="","______",E79)," bis ",IF(F79="","______",F79)," Uhr"))," Spielbeginn -"&amp;E79)</f>
        <v xml:space="preserve">  von ______ bis ______ Uhr</v>
      </c>
      <c r="N50" s="8" t="str">
        <f>IF(B80="X",C80,"")</f>
        <v>So</v>
      </c>
      <c r="O50" s="10">
        <f>IF(N50="So",D80,"")</f>
        <v>46467</v>
      </c>
      <c r="P50" t="str">
        <f>IF(N50="","",CONCATENATE("  von ",IF(E80="","______",E80)," bis ",IF(F80="","______",F80)," Uhr"))</f>
        <v xml:space="preserve">  von ______ bis ______ Uhr</v>
      </c>
      <c r="R50" s="5">
        <f>R49+1</f>
        <v>46362</v>
      </c>
      <c r="S50" s="5">
        <f>IF($C$17=$R$4,$R50,"")</f>
        <v>46362</v>
      </c>
      <c r="T50">
        <f>IF($R$4&lt;&gt;$C$17,"",IF($D$27="","",$C$3))</f>
        <v>0</v>
      </c>
      <c r="U50">
        <f>IF($R$4&lt;&gt;$C$17,"",IF($D$27="","",$C$4))</f>
        <v>0</v>
      </c>
      <c r="V50" s="5">
        <f>IF($R$4&lt;&gt;$C$17,"",IF($D$27="","",$D$27))</f>
        <v>46284</v>
      </c>
      <c r="W50" s="11">
        <f>IF($R$4&lt;&gt;$C$17,"",IF($V50="","",$E$27))</f>
        <v>0</v>
      </c>
      <c r="X50" s="11">
        <f t="shared" si="10"/>
        <v>0</v>
      </c>
      <c r="Y50" s="11">
        <f t="shared" si="11"/>
        <v>0</v>
      </c>
    </row>
    <row r="51" spans="1:25" ht="15" customHeight="1">
      <c r="A51" s="13">
        <v>2</v>
      </c>
      <c r="B51" s="16" t="s">
        <v>3</v>
      </c>
      <c r="C51" s="5" t="str">
        <f t="shared" si="0"/>
        <v>Sbd</v>
      </c>
      <c r="D51" s="5">
        <f t="shared" si="1"/>
        <v>46368</v>
      </c>
      <c r="E51" s="15"/>
      <c r="F51" s="15"/>
      <c r="G51" s="15"/>
      <c r="J51" s="5" t="str">
        <f>IF(B81="X",C81,"")</f>
        <v/>
      </c>
      <c r="K51" s="10" t="str">
        <f>IF(B81="X",D81,"")</f>
        <v/>
      </c>
      <c r="L51" t="str">
        <f>IF($C$17=$R$4,IF(B81="","",CONCATENATE("  von ",IF(E81="","______",E81)," bis ",IF(F81="","______",F81)," Uhr"))," Spielbeginn -"&amp;E81)</f>
        <v/>
      </c>
      <c r="N51" s="8" t="str">
        <f>IF(B82="X",C82,"")</f>
        <v/>
      </c>
      <c r="O51" s="10" t="str">
        <f>IF(N51="So",D82,"")</f>
        <v/>
      </c>
      <c r="P51" t="str">
        <f>IF(N51="","",CONCATENATE("  von ",IF(E82="","______",E82)," bis ",IF(F82="","______",F82)," Uhr"))</f>
        <v/>
      </c>
      <c r="R51" s="5">
        <f>R50+6</f>
        <v>46368</v>
      </c>
      <c r="S51" s="5">
        <f>IF($C$17=$R$4,$R51,$R51+VLOOKUP($C$17,$R$5:$S$11,2,0))</f>
        <v>46368</v>
      </c>
      <c r="T51">
        <f>IF($R$4&lt;&gt;$C$17,"",IF($D$27="","",$C$3))</f>
        <v>0</v>
      </c>
      <c r="U51">
        <f>IF($R$4&lt;&gt;$C$17,"",IF($D$27="","",$C$4))</f>
        <v>0</v>
      </c>
      <c r="V51" s="5">
        <f>IF($R$4&lt;&gt;$C$17,"",IF($D$27="","",$D$27))</f>
        <v>46284</v>
      </c>
      <c r="W51" s="11">
        <f>IF($R$4&lt;&gt;$C$17,"",IF($V51="","",$E$27))</f>
        <v>0</v>
      </c>
      <c r="X51" s="11">
        <f t="shared" si="10"/>
        <v>0</v>
      </c>
      <c r="Y51" s="11">
        <f t="shared" si="11"/>
        <v>0</v>
      </c>
    </row>
    <row r="52" spans="1:25" ht="15" customHeight="1">
      <c r="A52" s="13">
        <v>2</v>
      </c>
      <c r="B52" s="16" t="s">
        <v>3</v>
      </c>
      <c r="C52" s="5" t="str">
        <f t="shared" si="0"/>
        <v>So</v>
      </c>
      <c r="D52" s="5">
        <f t="shared" si="1"/>
        <v>46369</v>
      </c>
      <c r="E52" s="15"/>
      <c r="F52" s="15"/>
      <c r="G52" s="15"/>
      <c r="J52" s="5" t="str">
        <f>IF(B83="X",C83,"")</f>
        <v>Sbd</v>
      </c>
      <c r="K52" s="10">
        <f>IF(B83="X",D83,"")</f>
        <v>46480</v>
      </c>
      <c r="L52" t="str">
        <f>IF($C$17=$R$4,IF(B83="","",CONCATENATE("  von ",IF(E83="","______",E83)," bis ",IF(F83="","______",F83)," Uhr"))," Spielbeginn -"&amp;E83)</f>
        <v xml:space="preserve">  von ______ bis ______ Uhr</v>
      </c>
      <c r="N52" s="8" t="str">
        <f>IF(B84="X",C84,"")</f>
        <v>So</v>
      </c>
      <c r="O52" s="10">
        <f>IF(N52="So",D84,"")</f>
        <v>46481</v>
      </c>
      <c r="P52" t="str">
        <f>IF(N52="","",CONCATENATE("  von ",IF(E84="","______",E84)," bis ",IF(F84="","______",F84)," Uhr"))</f>
        <v xml:space="preserve">  von ______ bis ______ Uhr</v>
      </c>
      <c r="R52" s="5">
        <f>R51+1</f>
        <v>46369</v>
      </c>
      <c r="S52" s="5">
        <f>IF($C$17=$R$4,$R52,"")</f>
        <v>46369</v>
      </c>
      <c r="T52">
        <f>IF($R$4&lt;&gt;$C$17,"",IF($D$27="","",$C$3))</f>
        <v>0</v>
      </c>
      <c r="U52">
        <f>IF($R$4&lt;&gt;$C$17,"",IF($D$27="","",$C$4))</f>
        <v>0</v>
      </c>
      <c r="V52" s="5">
        <f>IF($R$4&lt;&gt;$C$17,"",IF($D$27="","",$D$27))</f>
        <v>46284</v>
      </c>
      <c r="W52" s="11">
        <f>IF($R$4&lt;&gt;$C$17,"",IF($V52="","",$E$27))</f>
        <v>0</v>
      </c>
      <c r="X52" s="11">
        <f t="shared" si="10"/>
        <v>0</v>
      </c>
      <c r="Y52" s="11">
        <f t="shared" si="11"/>
        <v>0</v>
      </c>
    </row>
    <row r="53" spans="1:25" ht="15" customHeight="1">
      <c r="A53" s="13">
        <v>3</v>
      </c>
      <c r="B53" s="16" t="s">
        <v>3</v>
      </c>
      <c r="C53" s="5" t="str">
        <f t="shared" si="0"/>
        <v>Sbd</v>
      </c>
      <c r="D53" s="5">
        <f t="shared" si="1"/>
        <v>46375</v>
      </c>
      <c r="E53" s="15"/>
      <c r="F53" s="15"/>
      <c r="G53" s="15"/>
      <c r="J53" s="5" t="str">
        <f>IF(B85="X",C85,"")</f>
        <v>Sbd</v>
      </c>
      <c r="K53" s="10">
        <f>IF(B85="X",D85,"")</f>
        <v>46487</v>
      </c>
      <c r="L53" t="str">
        <f>IF($C$17=$R$4,IF(B85="","",CONCATENATE("  von ",IF(E85="","______",E85)," bis ",IF(F85="","______",F85)," Uhr"))," Spielbeginn -"&amp;E85)</f>
        <v xml:space="preserve">  von ______ bis ______ Uhr</v>
      </c>
      <c r="N53" s="8" t="str">
        <f>IF(B86="X",C86,"")</f>
        <v>So</v>
      </c>
      <c r="O53" s="10">
        <f>IF(N53="So",D86,"")</f>
        <v>46488</v>
      </c>
      <c r="P53" t="str">
        <f>IF(N53="","",CONCATENATE("  von ",IF(E86="","______",E86)," bis ",IF(F86="","______",F86)," Uhr"))</f>
        <v xml:space="preserve">  von ______ bis ______ Uhr</v>
      </c>
      <c r="R53" s="5">
        <f>R52+6</f>
        <v>46375</v>
      </c>
      <c r="S53" s="5">
        <f>IF($C$17=$R$4,$R53,$R53+VLOOKUP($C$17,$R$5:$S$11,2,0))</f>
        <v>46375</v>
      </c>
      <c r="T53">
        <f>IF($D$28="","",$C$3)</f>
        <v>0</v>
      </c>
      <c r="U53">
        <f>IF($D$28="","",$C$4)</f>
        <v>0</v>
      </c>
      <c r="V53" s="5">
        <f>IF($D$28="","",$D$28)</f>
        <v>46285</v>
      </c>
      <c r="W53" s="11">
        <f>IF($V53="","",$E$28)</f>
        <v>0</v>
      </c>
      <c r="X53" s="11">
        <f t="shared" ref="X53:X58" si="12">IF($R$4=$C$17,$F$28,"")</f>
        <v>0</v>
      </c>
      <c r="Y53" s="11">
        <f t="shared" ref="Y53:Y58" si="13">IF($R$4=$C$17,$G$28,"")</f>
        <v>0</v>
      </c>
    </row>
    <row r="54" spans="1:25" ht="15" customHeight="1">
      <c r="A54" s="13">
        <v>3</v>
      </c>
      <c r="B54" s="16" t="s">
        <v>3</v>
      </c>
      <c r="C54" s="5" t="str">
        <f t="shared" si="0"/>
        <v>So</v>
      </c>
      <c r="D54" s="5">
        <f t="shared" si="1"/>
        <v>46376</v>
      </c>
      <c r="E54" s="15"/>
      <c r="F54" s="15"/>
      <c r="G54" s="15"/>
      <c r="J54" s="5" t="str">
        <f>IF(B87="X",C87,"")</f>
        <v>Sbd</v>
      </c>
      <c r="K54" s="10">
        <f>IF(B87="X",D87,"")</f>
        <v>46494</v>
      </c>
      <c r="L54" t="str">
        <f>IF($C$17=$R$4,IF(B87="","",CONCATENATE("  von ",IF(E87="","______",E87)," bis ",IF(F87="","______",F87)," Uhr"))," Spielbeginn -"&amp;E87)</f>
        <v xml:space="preserve">  von ______ bis ______ Uhr</v>
      </c>
      <c r="N54" s="8" t="str">
        <f>IF(B88="X",C88,"")</f>
        <v>So</v>
      </c>
      <c r="O54" s="10">
        <f>IF(N54="So",D88,"")</f>
        <v>46495</v>
      </c>
      <c r="P54" t="str">
        <f>IF(N54="","",CONCATENATE("  von ",IF(E88="","______",E88)," bis ",IF(F88="","______",F88)," Uhr"))</f>
        <v xml:space="preserve">  von ______ bis ______ Uhr</v>
      </c>
      <c r="R54" s="5">
        <f>R53+1</f>
        <v>46376</v>
      </c>
      <c r="S54" s="5">
        <f>IF($C$17=$R$4,$R54,"")</f>
        <v>46376</v>
      </c>
      <c r="T54">
        <f>IF($R$4&lt;&gt;$C$17,"",IF($D$28="","",$C$3))</f>
        <v>0</v>
      </c>
      <c r="U54">
        <f>IF($R$4&lt;&gt;$C$17,"",IF($D$28="","",$C$4))</f>
        <v>0</v>
      </c>
      <c r="V54" s="5">
        <f>IF($R$4&lt;&gt;$C$17,"",IF($D$28="","",$D$28))</f>
        <v>46285</v>
      </c>
      <c r="W54" s="11">
        <f>IF($R$4&lt;&gt;$C$17,"",IF($V54="","",$E$28))</f>
        <v>0</v>
      </c>
      <c r="X54" s="11">
        <f t="shared" si="12"/>
        <v>0</v>
      </c>
      <c r="Y54" s="11">
        <f t="shared" si="13"/>
        <v>0</v>
      </c>
    </row>
    <row r="55" spans="1:25" ht="15" customHeight="1">
      <c r="A55" s="13">
        <v>4</v>
      </c>
      <c r="C55" s="5" t="str">
        <f t="shared" si="0"/>
        <v>Sbd</v>
      </c>
      <c r="D55" s="5">
        <f t="shared" si="1"/>
        <v>46382</v>
      </c>
      <c r="E55" s="3" t="s">
        <v>10</v>
      </c>
      <c r="G55" s="3"/>
      <c r="J55" s="5" t="str">
        <f>IF(B89="X",C89,"")</f>
        <v>Sbd</v>
      </c>
      <c r="K55" s="10">
        <f>IF(B89="X",D89,"")</f>
        <v>46501</v>
      </c>
      <c r="L55" t="str">
        <f>IF($C$17=$R$4,IF(B89="","",CONCATENATE("  von ",IF(E89="","______",E89)," bis ",IF(F89="","______",F89)," Uhr"))," Spielbeginn -"&amp;E89)</f>
        <v xml:space="preserve">  von ______ bis ______ Uhr</v>
      </c>
      <c r="N55" s="8" t="str">
        <f>IF(B90="X",C90,"")</f>
        <v>So</v>
      </c>
      <c r="O55" s="10">
        <f>IF(N55="So",D90,"")</f>
        <v>46502</v>
      </c>
      <c r="P55" t="str">
        <f>IF(N55="","",CONCATENATE("  von ",IF(E90="","______",E90)," bis ",IF(F90="","______",F90)," Uhr"))</f>
        <v xml:space="preserve">  von ______ bis ______ Uhr</v>
      </c>
      <c r="R55" s="5">
        <f>R54+6</f>
        <v>46382</v>
      </c>
      <c r="S55" s="5">
        <f>IF($C$17=$R$4,$R55,$R55+VLOOKUP($C$17,$R$5:$S$11,2,0))</f>
        <v>46382</v>
      </c>
      <c r="T55">
        <f>IF($R$4&lt;&gt;$C$17,"",IF($D$28="","",$C$3))</f>
        <v>0</v>
      </c>
      <c r="U55">
        <f>IF($R$4&lt;&gt;$C$17,"",IF($D$28="","",$C$4))</f>
        <v>0</v>
      </c>
      <c r="V55" s="5">
        <f>IF($R$4&lt;&gt;$C$17,"",IF($D$28="","",$D$28))</f>
        <v>46285</v>
      </c>
      <c r="W55" s="11">
        <f>IF($R$4&lt;&gt;$C$17,"",IF($V55="","",$E$28))</f>
        <v>0</v>
      </c>
      <c r="X55" s="11">
        <f t="shared" si="12"/>
        <v>0</v>
      </c>
      <c r="Y55" s="11">
        <f t="shared" si="13"/>
        <v>0</v>
      </c>
    </row>
    <row r="56" spans="1:25" ht="15" customHeight="1">
      <c r="A56" s="13">
        <v>4</v>
      </c>
      <c r="C56" s="5" t="str">
        <f t="shared" si="0"/>
        <v>So</v>
      </c>
      <c r="D56" s="5">
        <f t="shared" si="1"/>
        <v>46383</v>
      </c>
      <c r="E56" s="3" t="s">
        <v>10</v>
      </c>
      <c r="G56" s="3"/>
      <c r="J56" s="5" t="str">
        <f>IF(B91="X",C91,"")</f>
        <v>Sbd</v>
      </c>
      <c r="K56" s="10">
        <f>IF(B91="X",D91,"")</f>
        <v>46508</v>
      </c>
      <c r="L56" t="str">
        <f>IF($C$17=$R$4,IF(B91="","",CONCATENATE("  von ",IF(E91="","______",E91)," bis ",IF(F91="","______",F91)," Uhr"))," Spielbeginn -"&amp;E91)</f>
        <v xml:space="preserve">  von ______ bis ______ Uhr</v>
      </c>
      <c r="N56" s="8" t="str">
        <f>IF(B92="X",C92,"")</f>
        <v>So</v>
      </c>
      <c r="O56" s="10">
        <f>IF(N56="So",D92,"")</f>
        <v>46509</v>
      </c>
      <c r="P56" t="str">
        <f>IF(N56="","",CONCATENATE("  von ",IF(E92="","______",E92)," bis ",IF(F92="","______",F92)," Uhr"))</f>
        <v xml:space="preserve">  von ______ bis ______ Uhr</v>
      </c>
      <c r="R56" s="5">
        <f>R55+1</f>
        <v>46383</v>
      </c>
      <c r="S56" s="5">
        <f>IF($C$17=$R$4,$R56,"")</f>
        <v>46383</v>
      </c>
      <c r="T56">
        <f>IF($R$4&lt;&gt;$C$17,"",IF($D$28="","",$C$3))</f>
        <v>0</v>
      </c>
      <c r="U56">
        <f>IF($R$4&lt;&gt;$C$17,"",IF($D$28="","",$C$4))</f>
        <v>0</v>
      </c>
      <c r="V56" s="5">
        <f>IF($R$4&lt;&gt;$C$17,"",IF($D$28="","",$D$28))</f>
        <v>46285</v>
      </c>
      <c r="W56" s="11">
        <f>IF($R$4&lt;&gt;$C$17,"",IF($V56="","",$E$28))</f>
        <v>0</v>
      </c>
      <c r="X56" s="11">
        <f t="shared" si="12"/>
        <v>0</v>
      </c>
      <c r="Y56" s="11">
        <f t="shared" si="13"/>
        <v>0</v>
      </c>
    </row>
    <row r="57" spans="1:25" ht="15" customHeight="1">
      <c r="A57" s="13">
        <v>1</v>
      </c>
      <c r="C57" s="5" t="str">
        <f t="shared" si="0"/>
        <v>Sbd</v>
      </c>
      <c r="D57" s="5">
        <f t="shared" si="1"/>
        <v>46389</v>
      </c>
      <c r="E57" s="3" t="s">
        <v>11</v>
      </c>
      <c r="G57" s="3"/>
      <c r="J57" s="5" t="str">
        <f>IF(B93="X",C93,"")</f>
        <v>Sbd</v>
      </c>
      <c r="K57" s="10">
        <f>IF(B93="X",D93,"")</f>
        <v>46515</v>
      </c>
      <c r="L57" t="str">
        <f>IF($C$17=$R$4,IF(B93="","",CONCATENATE("  von ",IF(E93="","______",E93)," bis ",IF(F93="","______",F93)," Uhr"))," Spielbeginn -"&amp;E93)</f>
        <v xml:space="preserve">  von ______ bis ______ Uhr</v>
      </c>
      <c r="N57" s="8" t="str">
        <f>IF(B94="X",C94,"")</f>
        <v>So</v>
      </c>
      <c r="O57" s="10">
        <f>IF(N57="So",D94,"")</f>
        <v>46516</v>
      </c>
      <c r="P57" t="str">
        <f>IF(N57="","",CONCATENATE("  von ",IF(E94="","______",E94)," bis ",IF(F94="","______",F94)," Uhr"))</f>
        <v xml:space="preserve">  von ______ bis ______ Uhr</v>
      </c>
      <c r="R57" s="5">
        <f>R56+6</f>
        <v>46389</v>
      </c>
      <c r="S57" s="5">
        <f>IF($C$17=$R$4,$R57,$R57+VLOOKUP($C$17,$R$5:$S$11,2,0))</f>
        <v>46389</v>
      </c>
      <c r="T57">
        <f>IF($R$4&lt;&gt;$C$17,"",IF($D$28="","",$C$3))</f>
        <v>0</v>
      </c>
      <c r="U57">
        <f>IF($R$4&lt;&gt;$C$17,"",IF($D$28="","",$C$4))</f>
        <v>0</v>
      </c>
      <c r="V57" s="5">
        <f>IF($R$4&lt;&gt;$C$17,"",IF($D$28="","",$D$28))</f>
        <v>46285</v>
      </c>
      <c r="W57" s="11">
        <f>IF($R$4&lt;&gt;$C$17,"",IF($V57="","",$E$28))</f>
        <v>0</v>
      </c>
      <c r="X57" s="11">
        <f t="shared" si="12"/>
        <v>0</v>
      </c>
      <c r="Y57" s="11">
        <f t="shared" si="13"/>
        <v>0</v>
      </c>
    </row>
    <row r="58" spans="1:25" ht="15" customHeight="1">
      <c r="A58" s="13">
        <v>1</v>
      </c>
      <c r="C58" s="5" t="str">
        <f t="shared" si="0"/>
        <v>So</v>
      </c>
      <c r="D58" s="5">
        <f t="shared" si="1"/>
        <v>46390</v>
      </c>
      <c r="E58" s="3" t="s">
        <v>11</v>
      </c>
      <c r="G58" s="3"/>
      <c r="J58" s="5" t="str">
        <f>IF(B95="X",C95,"")</f>
        <v/>
      </c>
      <c r="K58" s="10" t="str">
        <f>IF(B95="X",D95,"")</f>
        <v/>
      </c>
      <c r="L58" t="str">
        <f>IF($C$17=$R$4,IF(B95="","",CONCATENATE("  von ",IF(E95="","______",E95)," bis ",IF(F95="","______",F95)," Uhr"))," Spielbeginn -"&amp;E95)</f>
        <v/>
      </c>
      <c r="N58" s="8" t="str">
        <f>IF(B96="X",C96,"")</f>
        <v/>
      </c>
      <c r="O58" s="10" t="str">
        <f>IF(N58="So",D96,"")</f>
        <v/>
      </c>
      <c r="P58" t="str">
        <f>IF(N58="","",CONCATENATE("  von ",IF(E96="","______",E96)," bis ",IF(F96="","______",F96)," Uhr"))</f>
        <v/>
      </c>
      <c r="R58" s="5">
        <f>R57+1</f>
        <v>46390</v>
      </c>
      <c r="S58" s="5">
        <f>IF($C$17=$R$4,$R58,"")</f>
        <v>46390</v>
      </c>
      <c r="T58">
        <f>IF($R$4&lt;&gt;$C$17,"",IF($D$28="","",$C$3))</f>
        <v>0</v>
      </c>
      <c r="U58">
        <f>IF($R$4&lt;&gt;$C$17,"",IF($D$28="","",$C$4))</f>
        <v>0</v>
      </c>
      <c r="V58" s="5">
        <f>IF($R$4&lt;&gt;$C$17,"",IF($D$28="","",$D$28))</f>
        <v>46285</v>
      </c>
      <c r="W58" s="11">
        <f>IF($R$4&lt;&gt;$C$17,"",IF($V58="","",$E$28))</f>
        <v>0</v>
      </c>
      <c r="X58" s="11">
        <f t="shared" si="12"/>
        <v>0</v>
      </c>
      <c r="Y58" s="11">
        <f t="shared" si="13"/>
        <v>0</v>
      </c>
    </row>
    <row r="59" spans="1:25" ht="15" customHeight="1">
      <c r="A59" s="13">
        <v>2</v>
      </c>
      <c r="B59" s="16" t="s">
        <v>3</v>
      </c>
      <c r="C59" s="5" t="str">
        <f>IF(D59="","",IF(WEEKDAY(D59)=1,"So",IF(WEEKDAY(D59)=2,"Mo",IF(WEEKDAY(D59)=3,"Di",IF(WEEKDAY(D59)=4,"Mi",IF(WEEKDAY(D59)=5,"Do",IF(WEEKDAY(D59)=6,"Fr","Sbd")))))))</f>
        <v>Sbd</v>
      </c>
      <c r="D59" s="5">
        <f>S59</f>
        <v>46396</v>
      </c>
      <c r="E59" s="15"/>
      <c r="F59" s="15"/>
      <c r="G59" s="15"/>
      <c r="J59" s="5" t="str">
        <f>IF(B97="X",C97,"")</f>
        <v/>
      </c>
      <c r="K59" s="10" t="str">
        <f>IF(B97="X",D97,"")</f>
        <v/>
      </c>
      <c r="L59" t="str">
        <f>IF($C$17=$R$4,IF(B97="","",CONCATENATE("  von ",IF(E97="","______",E97)," bis ",IF(F97="","______",F97)," Uhr"))," Spielbeginn -"&amp;E97)</f>
        <v/>
      </c>
      <c r="N59" s="8" t="str">
        <f>IF(B98="X",C98,"")</f>
        <v/>
      </c>
      <c r="O59" s="10" t="str">
        <f>IF(N59="So",D98,"")</f>
        <v/>
      </c>
      <c r="P59" t="str">
        <f>IF(N59="","",CONCATENATE("  von ",IF(E98="","______",E98)," bis ",IF(F98="","______",F98)," Uhr"))</f>
        <v/>
      </c>
      <c r="R59" s="5">
        <f>R58+6</f>
        <v>46396</v>
      </c>
      <c r="S59" s="5">
        <f>IF($C$17=$R$4,$R59,$R59+VLOOKUP($C$17,$R$5:$S$11,2,0))</f>
        <v>46396</v>
      </c>
      <c r="T59">
        <f>IF($D$29="","",$C$3)</f>
        <v>0</v>
      </c>
      <c r="U59">
        <f>IF($D$29="","",$C$4)</f>
        <v>0</v>
      </c>
      <c r="V59" s="5">
        <f>IF($D$29="","",$D$29)</f>
        <v>46291</v>
      </c>
      <c r="W59" s="11">
        <f>IF($V59="","",$E$29)</f>
        <v>0</v>
      </c>
      <c r="X59" s="11">
        <f t="shared" ref="X59:X64" si="14">IF($R$4=$C$17,$F$29,"")</f>
        <v>0</v>
      </c>
      <c r="Y59" s="11">
        <f t="shared" ref="Y59:Y64" si="15">IF($R$4=$C$17,$G$29,"")</f>
        <v>0</v>
      </c>
    </row>
    <row r="60" spans="1:25" ht="15" customHeight="1">
      <c r="A60" s="13">
        <v>2</v>
      </c>
      <c r="B60" s="16" t="s">
        <v>3</v>
      </c>
      <c r="C60" s="5" t="str">
        <f>IF(D60="","",IF(WEEKDAY(D60)=1,"So",IF(WEEKDAY(D60)=2,"Mo",IF(WEEKDAY(D60)=3,"Di",IF(WEEKDAY(D60)=4,"Mi",IF(WEEKDAY(D60)=5,"Do",IF(WEEKDAY(D60)=6,"Fr","Sbd")))))))</f>
        <v>So</v>
      </c>
      <c r="D60" s="5">
        <f>S60</f>
        <v>46397</v>
      </c>
      <c r="E60" s="15"/>
      <c r="F60" s="15"/>
      <c r="G60" s="15"/>
      <c r="J60" t="s">
        <v>2</v>
      </c>
      <c r="R60" s="5">
        <f>R59+1</f>
        <v>46397</v>
      </c>
      <c r="S60" s="5">
        <f>IF($C$17=$R$4,$R60,"")</f>
        <v>46397</v>
      </c>
      <c r="T60">
        <f>IF($R$4&lt;&gt;$C$17,"",IF($D$29="","",$C$3))</f>
        <v>0</v>
      </c>
      <c r="U60">
        <f>IF($R$4&lt;&gt;$C$17,"",IF($D$29="","",$C$4))</f>
        <v>0</v>
      </c>
      <c r="V60" s="5">
        <f>IF($R$4&lt;&gt;$C$17,"",IF($D$29="","",$D$29))</f>
        <v>46291</v>
      </c>
      <c r="W60" s="11">
        <f>IF($R$4&lt;&gt;$C$17,"",IF($V60="","",$E$29))</f>
        <v>0</v>
      </c>
      <c r="X60" s="11">
        <f t="shared" si="14"/>
        <v>0</v>
      </c>
      <c r="Y60" s="11">
        <f t="shared" si="15"/>
        <v>0</v>
      </c>
    </row>
    <row r="61" spans="1:25" ht="15" customHeight="1">
      <c r="A61" s="13">
        <v>3</v>
      </c>
      <c r="B61" s="16" t="s">
        <v>3</v>
      </c>
      <c r="C61" s="5" t="str">
        <f t="shared" si="0"/>
        <v>Sbd</v>
      </c>
      <c r="D61" s="5">
        <f t="shared" si="1"/>
        <v>46403</v>
      </c>
      <c r="E61" s="15"/>
      <c r="F61" s="15"/>
      <c r="G61" s="15"/>
      <c r="J61" s="34" t="str">
        <f>IF(C9="","",CONCATENATE("- ",C9))</f>
        <v/>
      </c>
      <c r="K61" s="34"/>
      <c r="L61" s="34"/>
      <c r="M61" s="34"/>
      <c r="N61" s="34"/>
      <c r="O61" s="34"/>
      <c r="P61" s="34"/>
      <c r="R61" s="5">
        <f>R60+6</f>
        <v>46403</v>
      </c>
      <c r="S61" s="5">
        <f>IF($C$17=$R$4,$R61,$R61+VLOOKUP($C$17,$R$5:$S$11,2,0))</f>
        <v>46403</v>
      </c>
      <c r="T61">
        <f>IF($R$4&lt;&gt;$C$17,"",IF($D$29="","",$C$3))</f>
        <v>0</v>
      </c>
      <c r="U61">
        <f>IF($R$4&lt;&gt;$C$17,"",IF($D$29="","",$C$4))</f>
        <v>0</v>
      </c>
      <c r="V61" s="5">
        <f>IF($R$4&lt;&gt;$C$17,"",IF($D$29="","",$D$29))</f>
        <v>46291</v>
      </c>
      <c r="W61" s="11">
        <f>IF($R$4&lt;&gt;$C$17,"",IF($V61="","",$E$29))</f>
        <v>0</v>
      </c>
      <c r="X61" s="11">
        <f t="shared" si="14"/>
        <v>0</v>
      </c>
      <c r="Y61" s="11">
        <f t="shared" si="15"/>
        <v>0</v>
      </c>
    </row>
    <row r="62" spans="1:25" ht="15" customHeight="1">
      <c r="A62" s="13">
        <v>3</v>
      </c>
      <c r="B62" s="16" t="s">
        <v>3</v>
      </c>
      <c r="C62" s="5" t="str">
        <f t="shared" si="0"/>
        <v>So</v>
      </c>
      <c r="D62" s="5">
        <f t="shared" si="1"/>
        <v>46404</v>
      </c>
      <c r="E62" s="15"/>
      <c r="F62" s="15"/>
      <c r="G62" s="15"/>
      <c r="J62" s="34"/>
      <c r="K62" s="34"/>
      <c r="L62" s="34"/>
      <c r="M62" s="34"/>
      <c r="N62" s="34"/>
      <c r="O62" s="34"/>
      <c r="P62" s="34"/>
      <c r="R62" s="5">
        <f>R61+1</f>
        <v>46404</v>
      </c>
      <c r="S62" s="5">
        <f>IF($C$17=$R$4,$R62,"")</f>
        <v>46404</v>
      </c>
      <c r="T62">
        <f>IF($R$4&lt;&gt;$C$17,"",IF($D$29="","",$C$3))</f>
        <v>0</v>
      </c>
      <c r="U62">
        <f>IF($R$4&lt;&gt;$C$17,"",IF($D$29="","",$C$4))</f>
        <v>0</v>
      </c>
      <c r="V62" s="5">
        <f>IF($R$4&lt;&gt;$C$17,"",IF($D$29="","",$D$29))</f>
        <v>46291</v>
      </c>
      <c r="W62" s="11">
        <f>IF($R$4&lt;&gt;$C$17,"",IF($V62="","",$E$29))</f>
        <v>0</v>
      </c>
      <c r="X62" s="11">
        <f t="shared" si="14"/>
        <v>0</v>
      </c>
      <c r="Y62" s="11">
        <f t="shared" si="15"/>
        <v>0</v>
      </c>
    </row>
    <row r="63" spans="1:25" ht="15" customHeight="1">
      <c r="A63" s="13">
        <v>4</v>
      </c>
      <c r="B63" s="16" t="s">
        <v>3</v>
      </c>
      <c r="C63" s="5" t="str">
        <f t="shared" si="0"/>
        <v>Sbd</v>
      </c>
      <c r="D63" s="5">
        <f t="shared" si="1"/>
        <v>46410</v>
      </c>
      <c r="E63" s="15"/>
      <c r="F63" s="15"/>
      <c r="G63" s="15"/>
      <c r="J63" s="25" t="s">
        <v>5</v>
      </c>
      <c r="K63" s="25"/>
      <c r="L63" s="25"/>
      <c r="M63" s="25"/>
      <c r="N63" s="25"/>
      <c r="O63" s="25"/>
      <c r="P63" s="25"/>
      <c r="R63" s="5">
        <f>R62+6</f>
        <v>46410</v>
      </c>
      <c r="S63" s="5">
        <f>IF($C$17=$R$4,$R63,$R63+VLOOKUP($C$17,$R$5:$S$11,2,0))</f>
        <v>46410</v>
      </c>
      <c r="T63">
        <f>IF($R$4&lt;&gt;$C$17,"",IF($D$29="","",$C$3))</f>
        <v>0</v>
      </c>
      <c r="U63">
        <f>IF($R$4&lt;&gt;$C$17,"",IF($D$29="","",$C$4))</f>
        <v>0</v>
      </c>
      <c r="V63" s="5">
        <f>IF($R$4&lt;&gt;$C$17,"",IF($D$29="","",$D$29))</f>
        <v>46291</v>
      </c>
      <c r="W63" s="11">
        <f>IF($R$4&lt;&gt;$C$17,"",IF($V63="","",$E$29))</f>
        <v>0</v>
      </c>
      <c r="X63" s="11">
        <f t="shared" si="14"/>
        <v>0</v>
      </c>
      <c r="Y63" s="11">
        <f t="shared" si="15"/>
        <v>0</v>
      </c>
    </row>
    <row r="64" spans="1:25" ht="15" customHeight="1">
      <c r="A64" s="13">
        <v>4</v>
      </c>
      <c r="B64" s="16" t="s">
        <v>3</v>
      </c>
      <c r="C64" s="5" t="str">
        <f t="shared" si="0"/>
        <v>So</v>
      </c>
      <c r="D64" s="5">
        <f t="shared" si="1"/>
        <v>46411</v>
      </c>
      <c r="E64" s="15"/>
      <c r="F64" s="15"/>
      <c r="G64" s="15"/>
      <c r="J64" s="25"/>
      <c r="K64" s="25"/>
      <c r="L64" s="25"/>
      <c r="M64" s="25"/>
      <c r="N64" s="25"/>
      <c r="O64" s="25"/>
      <c r="P64" s="25"/>
      <c r="R64" s="5">
        <f>R63+1</f>
        <v>46411</v>
      </c>
      <c r="S64" s="5">
        <f>IF($C$17=$R$4,$R64,"")</f>
        <v>46411</v>
      </c>
      <c r="T64">
        <f>IF($R$4&lt;&gt;$C$17,"",IF($D$29="","",$C$3))</f>
        <v>0</v>
      </c>
      <c r="U64">
        <f>IF($R$4&lt;&gt;$C$17,"",IF($D$29="","",$C$4))</f>
        <v>0</v>
      </c>
      <c r="V64" s="5">
        <f>IF($R$4&lt;&gt;$C$17,"",IF($D$29="","",$D$29))</f>
        <v>46291</v>
      </c>
      <c r="W64" s="11">
        <f>IF($R$4&lt;&gt;$C$17,"",IF($V64="","",$E$29))</f>
        <v>0</v>
      </c>
      <c r="X64" s="11">
        <f t="shared" si="14"/>
        <v>0</v>
      </c>
      <c r="Y64" s="11">
        <f t="shared" si="15"/>
        <v>0</v>
      </c>
    </row>
    <row r="65" spans="1:25" ht="15" customHeight="1">
      <c r="A65" s="13">
        <v>5</v>
      </c>
      <c r="B65" s="16" t="s">
        <v>3</v>
      </c>
      <c r="C65" s="5" t="str">
        <f t="shared" si="0"/>
        <v>Sbd</v>
      </c>
      <c r="D65" s="5">
        <f t="shared" si="1"/>
        <v>46417</v>
      </c>
      <c r="E65" s="15"/>
      <c r="F65" s="15"/>
      <c r="G65" s="15"/>
      <c r="J65" s="28" t="str">
        <f>IF(C14="","",CONCATENATE("- ",C14))</f>
        <v/>
      </c>
      <c r="K65" s="28"/>
      <c r="L65" s="28"/>
      <c r="M65" s="28"/>
      <c r="N65" s="28"/>
      <c r="O65" s="28"/>
      <c r="P65" s="28"/>
      <c r="R65" s="5">
        <f>R64+6</f>
        <v>46417</v>
      </c>
      <c r="S65" s="5">
        <f>IF($C$17=$R$4,$R65,$R65+VLOOKUP($C$17,$R$5:$S$11,2,0))</f>
        <v>46417</v>
      </c>
      <c r="T65">
        <f>IF($D$30="","",$C$3)</f>
        <v>0</v>
      </c>
      <c r="U65">
        <f>IF($D$30="","",$C$4)</f>
        <v>0</v>
      </c>
      <c r="V65" s="5">
        <f>IF($D$30="","",$D$30)</f>
        <v>46292</v>
      </c>
      <c r="W65" s="11">
        <f>IF($V65="","",$E$30)</f>
        <v>0</v>
      </c>
      <c r="X65" s="11">
        <f t="shared" ref="X65:X70" si="16">IF($R$4=$C$17,$F$30,"")</f>
        <v>0</v>
      </c>
      <c r="Y65" s="11">
        <f t="shared" ref="Y65:Y70" si="17">IF($R$4=$C$17,$G$30,"")</f>
        <v>0</v>
      </c>
    </row>
    <row r="66" spans="1:25" ht="15" customHeight="1">
      <c r="A66" s="13">
        <v>5</v>
      </c>
      <c r="B66" s="16" t="s">
        <v>3</v>
      </c>
      <c r="C66" s="5" t="str">
        <f t="shared" si="0"/>
        <v>So</v>
      </c>
      <c r="D66" s="5">
        <f t="shared" si="1"/>
        <v>46418</v>
      </c>
      <c r="E66" s="15"/>
      <c r="F66" s="15"/>
      <c r="G66" s="15"/>
      <c r="R66" s="5">
        <f>R65+1</f>
        <v>46418</v>
      </c>
      <c r="S66" s="5">
        <f>IF($C$17=$R$4,$R66,"")</f>
        <v>46418</v>
      </c>
      <c r="T66">
        <f>IF($R$4&lt;&gt;$C$17,"",IF($D$30="","",$C$3))</f>
        <v>0</v>
      </c>
      <c r="U66">
        <f>IF($R$4&lt;&gt;$C$17,"",IF($D$30="","",$C$4))</f>
        <v>0</v>
      </c>
      <c r="V66" s="5">
        <f>IF($R$4&lt;&gt;$C$17,"",IF($D$30="","",$D$30))</f>
        <v>46292</v>
      </c>
      <c r="W66" s="11">
        <f>IF($R$4&lt;&gt;$C$17,"",IF($V66="","",$E$30))</f>
        <v>0</v>
      </c>
      <c r="X66" s="11">
        <f t="shared" si="16"/>
        <v>0</v>
      </c>
      <c r="Y66" s="11">
        <f t="shared" si="17"/>
        <v>0</v>
      </c>
    </row>
    <row r="67" spans="1:25" ht="15" customHeight="1">
      <c r="A67" s="13">
        <v>1</v>
      </c>
      <c r="B67" s="16" t="s">
        <v>3</v>
      </c>
      <c r="C67" s="5" t="str">
        <f t="shared" si="0"/>
        <v>Sbd</v>
      </c>
      <c r="D67" s="5">
        <f t="shared" si="1"/>
        <v>46424</v>
      </c>
      <c r="E67" s="15"/>
      <c r="F67" s="15"/>
      <c r="G67" s="15"/>
      <c r="R67" s="5">
        <f>R66+6</f>
        <v>46424</v>
      </c>
      <c r="S67" s="5">
        <f>IF($C$17=$R$4,$R67,$R67+VLOOKUP($C$17,$R$5:$S$11,2,0))</f>
        <v>46424</v>
      </c>
      <c r="T67">
        <f>IF($R$4&lt;&gt;$C$17,"",IF($D$30="","",$C$3))</f>
        <v>0</v>
      </c>
      <c r="U67">
        <f>IF($R$4&lt;&gt;$C$17,"",IF($D$30="","",$C$4))</f>
        <v>0</v>
      </c>
      <c r="V67" s="5">
        <f>IF($R$4&lt;&gt;$C$17,"",IF($D$30="","",$D$30))</f>
        <v>46292</v>
      </c>
      <c r="W67" s="11">
        <f>IF($R$4&lt;&gt;$C$17,"",IF($V67="","",$E$30))</f>
        <v>0</v>
      </c>
      <c r="X67" s="11">
        <f t="shared" si="16"/>
        <v>0</v>
      </c>
      <c r="Y67" s="11">
        <f t="shared" si="17"/>
        <v>0</v>
      </c>
    </row>
    <row r="68" spans="1:25" ht="15" customHeight="1">
      <c r="A68" s="13">
        <v>1</v>
      </c>
      <c r="B68" s="16" t="s">
        <v>3</v>
      </c>
      <c r="C68" s="5" t="str">
        <f t="shared" si="0"/>
        <v>So</v>
      </c>
      <c r="D68" s="5">
        <f t="shared" si="1"/>
        <v>46425</v>
      </c>
      <c r="E68" s="15"/>
      <c r="F68" s="15"/>
      <c r="G68" s="15"/>
      <c r="R68" s="5">
        <f>R67+1</f>
        <v>46425</v>
      </c>
      <c r="S68" s="5">
        <f>IF($C$17=$R$4,$R68,"")</f>
        <v>46425</v>
      </c>
      <c r="T68">
        <f>IF($R$4&lt;&gt;$C$17,"",IF($D$30="","",$C$3))</f>
        <v>0</v>
      </c>
      <c r="U68">
        <f>IF($R$4&lt;&gt;$C$17,"",IF($D$30="","",$C$4))</f>
        <v>0</v>
      </c>
      <c r="V68" s="5">
        <f>IF($R$4&lt;&gt;$C$17,"",IF($D$30="","",$D$30))</f>
        <v>46292</v>
      </c>
      <c r="W68" s="11">
        <f>IF($R$4&lt;&gt;$C$17,"",IF($V68="","",$E$30))</f>
        <v>0</v>
      </c>
      <c r="X68" s="11">
        <f t="shared" si="16"/>
        <v>0</v>
      </c>
      <c r="Y68" s="11">
        <f t="shared" si="17"/>
        <v>0</v>
      </c>
    </row>
    <row r="69" spans="1:25" ht="15" customHeight="1">
      <c r="A69" s="13">
        <v>2</v>
      </c>
      <c r="B69" s="16" t="s">
        <v>3</v>
      </c>
      <c r="C69" s="5" t="str">
        <f t="shared" si="0"/>
        <v>Sbd</v>
      </c>
      <c r="D69" s="5">
        <f t="shared" si="1"/>
        <v>46431</v>
      </c>
      <c r="E69" s="15"/>
      <c r="F69" s="15"/>
      <c r="G69" s="15"/>
      <c r="R69" s="5">
        <f>R68+6</f>
        <v>46431</v>
      </c>
      <c r="S69" s="5">
        <f>IF($C$17=$R$4,$R69,$R69+VLOOKUP($C$17,$R$5:$S$11,2,0))</f>
        <v>46431</v>
      </c>
      <c r="T69">
        <f>IF($R$4&lt;&gt;$C$17,"",IF($D$30="","",$C$3))</f>
        <v>0</v>
      </c>
      <c r="U69">
        <f>IF($R$4&lt;&gt;$C$17,"",IF($D$30="","",$C$4))</f>
        <v>0</v>
      </c>
      <c r="V69" s="5">
        <f>IF($R$4&lt;&gt;$C$17,"",IF($D$30="","",$D$30))</f>
        <v>46292</v>
      </c>
      <c r="W69" s="11">
        <f>IF($R$4&lt;&gt;$C$17,"",IF($V69="","",$E$30))</f>
        <v>0</v>
      </c>
      <c r="X69" s="11">
        <f t="shared" si="16"/>
        <v>0</v>
      </c>
      <c r="Y69" s="11">
        <f t="shared" si="17"/>
        <v>0</v>
      </c>
    </row>
    <row r="70" spans="1:25" ht="15" customHeight="1">
      <c r="A70" s="13">
        <v>2</v>
      </c>
      <c r="B70" s="16" t="s">
        <v>3</v>
      </c>
      <c r="C70" s="5" t="str">
        <f t="shared" si="0"/>
        <v>So</v>
      </c>
      <c r="D70" s="5">
        <f t="shared" si="1"/>
        <v>46432</v>
      </c>
      <c r="E70" s="15"/>
      <c r="F70" s="15"/>
      <c r="G70" s="15"/>
      <c r="R70" s="5">
        <f>R69+1</f>
        <v>46432</v>
      </c>
      <c r="S70" s="5">
        <f>IF($C$17=$R$4,$R70,"")</f>
        <v>46432</v>
      </c>
      <c r="T70">
        <f>IF($R$4&lt;&gt;$C$17,"",IF($D$30="","",$C$3))</f>
        <v>0</v>
      </c>
      <c r="U70">
        <f>IF($R$4&lt;&gt;$C$17,"",IF($D$30="","",$C$4))</f>
        <v>0</v>
      </c>
      <c r="V70" s="5">
        <f>IF($R$4&lt;&gt;$C$17,"",IF($D$30="","",$D$30))</f>
        <v>46292</v>
      </c>
      <c r="W70" s="11">
        <f>IF($R$4&lt;&gt;$C$17,"",IF($V70="","",$E$30))</f>
        <v>0</v>
      </c>
      <c r="X70" s="11">
        <f t="shared" si="16"/>
        <v>0</v>
      </c>
      <c r="Y70" s="11">
        <f t="shared" si="17"/>
        <v>0</v>
      </c>
    </row>
    <row r="71" spans="1:25" ht="15" customHeight="1">
      <c r="A71" s="13">
        <v>3</v>
      </c>
      <c r="B71" s="16" t="s">
        <v>3</v>
      </c>
      <c r="C71" s="5" t="str">
        <f t="shared" si="0"/>
        <v>Sbd</v>
      </c>
      <c r="D71" s="5">
        <f t="shared" si="1"/>
        <v>46438</v>
      </c>
      <c r="E71" s="15"/>
      <c r="F71" s="15"/>
      <c r="G71" s="15"/>
      <c r="R71" s="5">
        <f>R70+6</f>
        <v>46438</v>
      </c>
      <c r="S71" s="5">
        <f>IF($C$17=$R$4,$R71,$R71+VLOOKUP($C$17,$R$5:$S$11,2,0))</f>
        <v>46438</v>
      </c>
      <c r="T71">
        <f>IF($D$31="","",$C$3)</f>
        <v>0</v>
      </c>
      <c r="U71">
        <f>IF($D$31="","",$C$4)</f>
        <v>0</v>
      </c>
      <c r="V71" s="5">
        <f>IF($D$31="","",$D$31)</f>
        <v>46298</v>
      </c>
      <c r="W71" s="11">
        <f>IF($V71="","",$E$31)</f>
        <v>0</v>
      </c>
      <c r="X71" s="11">
        <f t="shared" ref="X71:X76" si="18">IF($R$4=$C$17,$F$31,"")</f>
        <v>0</v>
      </c>
      <c r="Y71" s="11">
        <f t="shared" ref="Y71:Y76" si="19">IF($R$4=$C$17,$G$31,"")</f>
        <v>0</v>
      </c>
    </row>
    <row r="72" spans="1:25" ht="15" customHeight="1">
      <c r="A72" s="13">
        <v>3</v>
      </c>
      <c r="B72" s="16" t="s">
        <v>3</v>
      </c>
      <c r="C72" s="5" t="str">
        <f t="shared" si="0"/>
        <v>So</v>
      </c>
      <c r="D72" s="5">
        <f t="shared" si="1"/>
        <v>46439</v>
      </c>
      <c r="E72" s="15"/>
      <c r="F72" s="15"/>
      <c r="G72" s="15"/>
      <c r="J72" s="9"/>
      <c r="K72" s="9"/>
      <c r="L72" s="9"/>
      <c r="M72" s="9"/>
      <c r="N72" s="9"/>
      <c r="O72" s="9"/>
      <c r="P72" s="9"/>
      <c r="R72" s="5">
        <f>R71+1</f>
        <v>46439</v>
      </c>
      <c r="S72" s="5">
        <f>IF($C$17=$R$4,$R72,"")</f>
        <v>46439</v>
      </c>
      <c r="T72">
        <f>IF($R$4&lt;&gt;$C$17,"",IF($D$31="","",$C$3))</f>
        <v>0</v>
      </c>
      <c r="U72">
        <f>IF($R$4&lt;&gt;$C$17,"",IF($D$31="","",$C$4))</f>
        <v>0</v>
      </c>
      <c r="V72" s="5">
        <f>IF($R$4&lt;&gt;$C$17,"",IF($D$31="","",$D$31))</f>
        <v>46298</v>
      </c>
      <c r="W72" s="11">
        <f>IF($R$4&lt;&gt;$C$17,"",IF($V72="","",$E$31))</f>
        <v>0</v>
      </c>
      <c r="X72" s="11">
        <f t="shared" si="18"/>
        <v>0</v>
      </c>
      <c r="Y72" s="11">
        <f t="shared" si="19"/>
        <v>0</v>
      </c>
    </row>
    <row r="73" spans="1:25" ht="15" customHeight="1">
      <c r="A73" s="13">
        <v>4</v>
      </c>
      <c r="B73" s="16" t="s">
        <v>3</v>
      </c>
      <c r="C73" s="5" t="str">
        <f t="shared" si="0"/>
        <v>Sbd</v>
      </c>
      <c r="D73" s="5">
        <f t="shared" si="1"/>
        <v>46445</v>
      </c>
      <c r="E73" s="15"/>
      <c r="F73" s="15"/>
      <c r="G73" s="15"/>
      <c r="N73" s="5"/>
      <c r="R73" s="5">
        <f>R72+6</f>
        <v>46445</v>
      </c>
      <c r="S73" s="5">
        <f>IF($C$17=$R$4,$R73,$R73+VLOOKUP($C$17,$R$5:$S$11,2,0))</f>
        <v>46445</v>
      </c>
      <c r="T73">
        <f>IF($R$4&lt;&gt;$C$17,"",IF($D$31="","",$C$3))</f>
        <v>0</v>
      </c>
      <c r="U73">
        <f>IF($R$4&lt;&gt;$C$17,"",IF($D$31="","",$C$4))</f>
        <v>0</v>
      </c>
      <c r="V73" s="5">
        <f>IF($R$4&lt;&gt;$C$17,"",IF($D$31="","",$D$31))</f>
        <v>46298</v>
      </c>
      <c r="W73" s="11">
        <f>IF($R$4&lt;&gt;$C$17,"",IF($V73="","",$E$31))</f>
        <v>0</v>
      </c>
      <c r="X73" s="11">
        <f t="shared" si="18"/>
        <v>0</v>
      </c>
      <c r="Y73" s="11">
        <f t="shared" si="19"/>
        <v>0</v>
      </c>
    </row>
    <row r="74" spans="1:25" ht="15" customHeight="1">
      <c r="A74" s="13">
        <v>4</v>
      </c>
      <c r="B74" s="16" t="s">
        <v>3</v>
      </c>
      <c r="C74" s="5" t="str">
        <f t="shared" si="0"/>
        <v>So</v>
      </c>
      <c r="D74" s="5">
        <f t="shared" si="1"/>
        <v>46446</v>
      </c>
      <c r="E74" s="15"/>
      <c r="F74" s="15"/>
      <c r="G74" s="15"/>
      <c r="N74" s="5"/>
      <c r="R74" s="5">
        <f>R73+1</f>
        <v>46446</v>
      </c>
      <c r="S74" s="5">
        <f>IF($C$17=$R$4,$R74,"")</f>
        <v>46446</v>
      </c>
      <c r="T74">
        <f>IF($R$4&lt;&gt;$C$17,"",IF($D$31="","",$C$3))</f>
        <v>0</v>
      </c>
      <c r="U74">
        <f>IF($R$4&lt;&gt;$C$17,"",IF($D$31="","",$C$4))</f>
        <v>0</v>
      </c>
      <c r="V74" s="5">
        <f>IF($R$4&lt;&gt;$C$17,"",IF($D$31="","",$D$31))</f>
        <v>46298</v>
      </c>
      <c r="W74" s="11">
        <f>IF($R$4&lt;&gt;$C$17,"",IF($V74="","",$E$31))</f>
        <v>0</v>
      </c>
      <c r="X74" s="11">
        <f t="shared" si="18"/>
        <v>0</v>
      </c>
      <c r="Y74" s="11">
        <f t="shared" si="19"/>
        <v>0</v>
      </c>
    </row>
    <row r="75" spans="1:25" ht="15" customHeight="1">
      <c r="A75" s="13">
        <v>1</v>
      </c>
      <c r="B75" s="16" t="s">
        <v>3</v>
      </c>
      <c r="C75" s="5" t="str">
        <f t="shared" si="0"/>
        <v>Sbd</v>
      </c>
      <c r="D75" s="5">
        <f t="shared" si="1"/>
        <v>46452</v>
      </c>
      <c r="E75" s="15"/>
      <c r="F75" s="15"/>
      <c r="G75" s="15"/>
      <c r="N75" s="5"/>
      <c r="R75" s="5">
        <f>R74+6</f>
        <v>46452</v>
      </c>
      <c r="S75" s="5">
        <f>IF($C$17=$R$4,$R75,$R75+VLOOKUP($C$17,$R$5:$S$11,2,0))</f>
        <v>46452</v>
      </c>
      <c r="T75">
        <f>IF($R$4&lt;&gt;$C$17,"",IF($D$31="","",$C$3))</f>
        <v>0</v>
      </c>
      <c r="U75">
        <f>IF($R$4&lt;&gt;$C$17,"",IF($D$31="","",$C$4))</f>
        <v>0</v>
      </c>
      <c r="V75" s="5">
        <f>IF($R$4&lt;&gt;$C$17,"",IF($D$31="","",$D$31))</f>
        <v>46298</v>
      </c>
      <c r="W75" s="11">
        <f>IF($R$4&lt;&gt;$C$17,"",IF($V75="","",$E$31))</f>
        <v>0</v>
      </c>
      <c r="X75" s="11">
        <f t="shared" si="18"/>
        <v>0</v>
      </c>
      <c r="Y75" s="11">
        <f t="shared" si="19"/>
        <v>0</v>
      </c>
    </row>
    <row r="76" spans="1:25" ht="15" customHeight="1">
      <c r="A76" s="13">
        <v>1</v>
      </c>
      <c r="B76" s="16" t="s">
        <v>3</v>
      </c>
      <c r="C76" s="5" t="str">
        <f t="shared" si="0"/>
        <v>So</v>
      </c>
      <c r="D76" s="5">
        <f t="shared" si="1"/>
        <v>46453</v>
      </c>
      <c r="E76" s="15"/>
      <c r="F76" s="15"/>
      <c r="G76" s="15"/>
      <c r="N76" s="5"/>
      <c r="R76" s="5">
        <f>R75+1</f>
        <v>46453</v>
      </c>
      <c r="S76" s="5">
        <f>IF($C$17=$R$4,$R76,"")</f>
        <v>46453</v>
      </c>
      <c r="T76">
        <f>IF($R$4&lt;&gt;$C$17,"",IF($D$31="","",$C$3))</f>
        <v>0</v>
      </c>
      <c r="U76">
        <f>IF($R$4&lt;&gt;$C$17,"",IF($D$31="","",$C$4))</f>
        <v>0</v>
      </c>
      <c r="V76" s="5">
        <f>IF($R$4&lt;&gt;$C$17,"",IF($D$31="","",$D$31))</f>
        <v>46298</v>
      </c>
      <c r="W76" s="11">
        <f>IF($R$4&lt;&gt;$C$17,"",IF($V76="","",$E$31))</f>
        <v>0</v>
      </c>
      <c r="X76" s="11">
        <f t="shared" si="18"/>
        <v>0</v>
      </c>
      <c r="Y76" s="11">
        <f t="shared" si="19"/>
        <v>0</v>
      </c>
    </row>
    <row r="77" spans="1:25" ht="15" customHeight="1">
      <c r="A77" s="13">
        <v>2</v>
      </c>
      <c r="B77" s="16" t="s">
        <v>3</v>
      </c>
      <c r="C77" s="5" t="str">
        <f t="shared" si="0"/>
        <v>Sbd</v>
      </c>
      <c r="D77" s="5">
        <f t="shared" si="1"/>
        <v>46459</v>
      </c>
      <c r="E77" s="15"/>
      <c r="F77" s="15"/>
      <c r="G77" s="15"/>
      <c r="N77" s="5"/>
      <c r="R77" s="5">
        <f>R76+6</f>
        <v>46459</v>
      </c>
      <c r="S77" s="5">
        <f>IF($C$17=$R$4,$R77,$R77+VLOOKUP($C$17,$R$5:$S$11,2,0))</f>
        <v>46459</v>
      </c>
      <c r="T77">
        <f>IF($D$32="","",$C$3)</f>
        <v>0</v>
      </c>
      <c r="U77">
        <f>IF($D$32="","",$C$4)</f>
        <v>0</v>
      </c>
      <c r="V77" s="5">
        <f>IF($D$32="","",$D$32)</f>
        <v>46299</v>
      </c>
      <c r="W77" s="11">
        <f>IF($V77="","",$E$32)</f>
        <v>0</v>
      </c>
      <c r="X77" s="11">
        <f t="shared" ref="X77:X82" si="20">IF($R$4=$C$17,$F$32,"")</f>
        <v>0</v>
      </c>
      <c r="Y77" s="11">
        <f t="shared" ref="Y77:Y82" si="21">IF($R$4=$C$17,$G$32,"")</f>
        <v>0</v>
      </c>
    </row>
    <row r="78" spans="1:25" ht="15" customHeight="1">
      <c r="A78" s="13">
        <v>2</v>
      </c>
      <c r="B78" s="16" t="s">
        <v>3</v>
      </c>
      <c r="C78" s="5" t="str">
        <f t="shared" si="0"/>
        <v>So</v>
      </c>
      <c r="D78" s="5">
        <f t="shared" si="1"/>
        <v>46460</v>
      </c>
      <c r="E78" s="15"/>
      <c r="F78" s="15"/>
      <c r="G78" s="15"/>
      <c r="N78" s="5"/>
      <c r="R78" s="5">
        <f>R77+1</f>
        <v>46460</v>
      </c>
      <c r="S78" s="5">
        <f>IF($C$17=$R$4,$R78,"")</f>
        <v>46460</v>
      </c>
      <c r="T78">
        <f>IF($R$4&lt;&gt;$C$17,"",IF($D$32="","",$C$3))</f>
        <v>0</v>
      </c>
      <c r="U78">
        <f>IF($R$4&lt;&gt;$C$17,"",IF($D$32="","",$C$4))</f>
        <v>0</v>
      </c>
      <c r="V78" s="5">
        <f>IF($R$4&lt;&gt;$C$17,"",IF($D$32="","",$D$32))</f>
        <v>46299</v>
      </c>
      <c r="W78" s="11">
        <f>IF($R$4&lt;&gt;$C$17,"",IF($V78="","",$E$32))</f>
        <v>0</v>
      </c>
      <c r="X78" s="11">
        <f t="shared" si="20"/>
        <v>0</v>
      </c>
      <c r="Y78" s="11">
        <f t="shared" si="21"/>
        <v>0</v>
      </c>
    </row>
    <row r="79" spans="1:25" ht="15" customHeight="1">
      <c r="A79" s="13">
        <v>3</v>
      </c>
      <c r="B79" s="16" t="s">
        <v>3</v>
      </c>
      <c r="C79" s="5" t="str">
        <f t="shared" si="0"/>
        <v>Sbd</v>
      </c>
      <c r="D79" s="5">
        <f t="shared" si="1"/>
        <v>46466</v>
      </c>
      <c r="E79" s="15"/>
      <c r="F79" s="15"/>
      <c r="G79" s="15"/>
      <c r="N79" s="5"/>
      <c r="R79" s="5">
        <f>R78+6</f>
        <v>46466</v>
      </c>
      <c r="S79" s="5">
        <f>IF($C$17=$R$4,$R79,$R79+VLOOKUP($C$17,$R$5:$S$11,2,0))</f>
        <v>46466</v>
      </c>
      <c r="T79">
        <f>IF($R$4&lt;&gt;$C$17,"",IF($D$32="","",$C$3))</f>
        <v>0</v>
      </c>
      <c r="U79">
        <f>IF($R$4&lt;&gt;$C$17,"",IF($D$32="","",$C$4))</f>
        <v>0</v>
      </c>
      <c r="V79" s="5">
        <f>IF($R$4&lt;&gt;$C$17,"",IF($D$32="","",$D$32))</f>
        <v>46299</v>
      </c>
      <c r="W79" s="11">
        <f>IF($R$4&lt;&gt;$C$17,"",IF($V79="","",$E$32))</f>
        <v>0</v>
      </c>
      <c r="X79" s="11">
        <f t="shared" si="20"/>
        <v>0</v>
      </c>
      <c r="Y79" s="11">
        <f t="shared" si="21"/>
        <v>0</v>
      </c>
    </row>
    <row r="80" spans="1:25" ht="15" customHeight="1">
      <c r="A80" s="13">
        <v>3</v>
      </c>
      <c r="B80" s="16" t="s">
        <v>3</v>
      </c>
      <c r="C80" s="5" t="str">
        <f t="shared" si="0"/>
        <v>So</v>
      </c>
      <c r="D80" s="5">
        <f t="shared" si="1"/>
        <v>46467</v>
      </c>
      <c r="E80" s="15"/>
      <c r="F80" s="15"/>
      <c r="G80" s="15"/>
      <c r="N80" s="5"/>
      <c r="R80" s="5">
        <f>R79+1</f>
        <v>46467</v>
      </c>
      <c r="S80" s="5">
        <f>IF($C$17=$R$4,$R80,"")</f>
        <v>46467</v>
      </c>
      <c r="T80">
        <f>IF($R$4&lt;&gt;$C$17,"",IF($D$32="","",$C$3))</f>
        <v>0</v>
      </c>
      <c r="U80">
        <f>IF($R$4&lt;&gt;$C$17,"",IF($D$32="","",$C$4))</f>
        <v>0</v>
      </c>
      <c r="V80" s="5">
        <f>IF($R$4&lt;&gt;$C$17,"",IF($D$32="","",$D$32))</f>
        <v>46299</v>
      </c>
      <c r="W80" s="11">
        <f>IF($R$4&lt;&gt;$C$17,"",IF($V80="","",$E$32))</f>
        <v>0</v>
      </c>
      <c r="X80" s="11">
        <f t="shared" si="20"/>
        <v>0</v>
      </c>
      <c r="Y80" s="11">
        <f t="shared" si="21"/>
        <v>0</v>
      </c>
    </row>
    <row r="81" spans="1:25" ht="15" customHeight="1">
      <c r="A81" s="13">
        <v>4</v>
      </c>
      <c r="C81" s="5" t="str">
        <f t="shared" si="0"/>
        <v>Sbd</v>
      </c>
      <c r="D81" s="5">
        <f t="shared" si="1"/>
        <v>46473</v>
      </c>
      <c r="E81" s="3" t="s">
        <v>4</v>
      </c>
      <c r="G81" s="3"/>
      <c r="N81" s="5"/>
      <c r="R81" s="5">
        <f>R80+6</f>
        <v>46473</v>
      </c>
      <c r="S81" s="5">
        <f>IF($C$17=$R$4,$R81,$R81+VLOOKUP($C$17,$R$5:$S$11,2,0))</f>
        <v>46473</v>
      </c>
      <c r="T81">
        <f>IF($R$4&lt;&gt;$C$17,"",IF($D$32="","",$C$3))</f>
        <v>0</v>
      </c>
      <c r="U81">
        <f>IF($R$4&lt;&gt;$C$17,"",IF($D$32="","",$C$4))</f>
        <v>0</v>
      </c>
      <c r="V81" s="5">
        <f>IF($R$4&lt;&gt;$C$17,"",IF($D$32="","",$D$32))</f>
        <v>46299</v>
      </c>
      <c r="W81" s="11">
        <f>IF($R$4&lt;&gt;$C$17,"",IF($V81="","",$E$32))</f>
        <v>0</v>
      </c>
      <c r="X81" s="11">
        <f t="shared" si="20"/>
        <v>0</v>
      </c>
      <c r="Y81" s="11">
        <f t="shared" si="21"/>
        <v>0</v>
      </c>
    </row>
    <row r="82" spans="1:25" ht="15" customHeight="1">
      <c r="A82" s="13">
        <v>4</v>
      </c>
      <c r="C82" s="5" t="str">
        <f t="shared" si="0"/>
        <v>So</v>
      </c>
      <c r="D82" s="5">
        <f t="shared" si="1"/>
        <v>46474</v>
      </c>
      <c r="E82" s="3" t="s">
        <v>4</v>
      </c>
      <c r="G82" s="3"/>
      <c r="N82" s="5"/>
      <c r="R82" s="5">
        <f>R81+1</f>
        <v>46474</v>
      </c>
      <c r="S82" s="5">
        <f>IF($C$17=$R$4,$R82,"")</f>
        <v>46474</v>
      </c>
      <c r="T82">
        <f>IF($R$4&lt;&gt;$C$17,"",IF($D$32="","",$C$3))</f>
        <v>0</v>
      </c>
      <c r="U82">
        <f>IF($R$4&lt;&gt;$C$17,"",IF($D$32="","",$C$4))</f>
        <v>0</v>
      </c>
      <c r="V82" s="5">
        <f>IF($R$4&lt;&gt;$C$17,"",IF($D$32="","",$D$32))</f>
        <v>46299</v>
      </c>
      <c r="W82" s="11">
        <f>IF($R$4&lt;&gt;$C$17,"",IF($V82="","",$E$32))</f>
        <v>0</v>
      </c>
      <c r="X82" s="11">
        <f t="shared" si="20"/>
        <v>0</v>
      </c>
      <c r="Y82" s="11">
        <f t="shared" si="21"/>
        <v>0</v>
      </c>
    </row>
    <row r="83" spans="1:25" ht="15" customHeight="1">
      <c r="A83" s="13">
        <v>1</v>
      </c>
      <c r="B83" s="16" t="s">
        <v>3</v>
      </c>
      <c r="C83" s="5" t="str">
        <f t="shared" ref="C83:C84" si="22">IF(D83="","",IF(WEEKDAY(D83)=1,"So",IF(WEEKDAY(D83)=2,"Mo",IF(WEEKDAY(D83)=3,"Di",IF(WEEKDAY(D83)=4,"Mi",IF(WEEKDAY(D83)=5,"Do",IF(WEEKDAY(D83)=6,"Fr","Sbd")))))))</f>
        <v>Sbd</v>
      </c>
      <c r="D83" s="5">
        <f t="shared" ref="D83:D84" si="23">S83</f>
        <v>46480</v>
      </c>
      <c r="E83" s="15"/>
      <c r="F83" s="15"/>
      <c r="G83" s="15"/>
      <c r="N83" s="5"/>
      <c r="R83" s="5">
        <f>R82+6</f>
        <v>46480</v>
      </c>
      <c r="S83" s="5">
        <f>IF($C$17=$R$4,$R83,$R83+VLOOKUP($C$17,$R$5:$S$11,2,0))</f>
        <v>46480</v>
      </c>
      <c r="T83">
        <f>IF($D$33="","",$C$3)</f>
        <v>0</v>
      </c>
      <c r="U83">
        <f>IF($D$33="","",$C$4)</f>
        <v>0</v>
      </c>
      <c r="V83" s="5">
        <f>IF($D$33="","",$D$33)</f>
        <v>46305</v>
      </c>
      <c r="W83" s="11">
        <f>IF($V83="","",$E$33)</f>
        <v>0</v>
      </c>
      <c r="X83" s="11">
        <f t="shared" ref="X83:X88" si="24">IF($R$4=$C$17,$F$33,"")</f>
        <v>0</v>
      </c>
      <c r="Y83" s="11">
        <f t="shared" ref="Y83:Y88" si="25">IF($R$4=$C$17,$G$33,"")</f>
        <v>0</v>
      </c>
    </row>
    <row r="84" spans="1:25" ht="15" customHeight="1">
      <c r="A84" s="13">
        <v>1</v>
      </c>
      <c r="B84" s="16" t="s">
        <v>3</v>
      </c>
      <c r="C84" s="5" t="str">
        <f t="shared" si="22"/>
        <v>So</v>
      </c>
      <c r="D84" s="5">
        <f t="shared" si="23"/>
        <v>46481</v>
      </c>
      <c r="E84" s="15"/>
      <c r="F84" s="15"/>
      <c r="G84" s="15"/>
      <c r="N84" s="5"/>
      <c r="R84" s="5">
        <f>R83+1</f>
        <v>46481</v>
      </c>
      <c r="S84" s="5">
        <f>IF($C$17=$R$4,$R84,"")</f>
        <v>46481</v>
      </c>
      <c r="T84">
        <f>IF($R$4&lt;&gt;$C$17,"",IF($D$33="","",$C$3))</f>
        <v>0</v>
      </c>
      <c r="U84">
        <f>IF($R$4&lt;&gt;$C$17,"",IF($D$33="","",$C$4))</f>
        <v>0</v>
      </c>
      <c r="V84" s="5">
        <f>IF($R$4&lt;&gt;$C$17,"",IF($D$33="","",$D$33))</f>
        <v>46305</v>
      </c>
      <c r="W84" s="11">
        <f>IF($R$4&lt;&gt;$C$17,"",IF($V84="","",$E$33))</f>
        <v>0</v>
      </c>
      <c r="X84" s="11">
        <f t="shared" si="24"/>
        <v>0</v>
      </c>
      <c r="Y84" s="11">
        <f t="shared" si="25"/>
        <v>0</v>
      </c>
    </row>
    <row r="85" spans="1:25" ht="15" customHeight="1">
      <c r="A85" s="13">
        <v>2</v>
      </c>
      <c r="B85" s="16" t="s">
        <v>3</v>
      </c>
      <c r="C85" s="5" t="str">
        <f t="shared" ref="C85:C86" si="26">IF(D85="","",IF(WEEKDAY(D85)=1,"So",IF(WEEKDAY(D85)=2,"Mo",IF(WEEKDAY(D85)=3,"Di",IF(WEEKDAY(D85)=4,"Mi",IF(WEEKDAY(D85)=5,"Do",IF(WEEKDAY(D85)=6,"Fr","Sbd")))))))</f>
        <v>Sbd</v>
      </c>
      <c r="D85" s="5">
        <f t="shared" ref="D85:D86" si="27">S85</f>
        <v>46487</v>
      </c>
      <c r="E85" s="15"/>
      <c r="F85" s="15"/>
      <c r="G85" s="15"/>
      <c r="N85" s="5"/>
      <c r="R85" s="5">
        <f>R84+6</f>
        <v>46487</v>
      </c>
      <c r="S85" s="5">
        <f>IF($C$17=$R$4,$R85,$R85+VLOOKUP($C$17,$R$5:$S$11,2,0))</f>
        <v>46487</v>
      </c>
      <c r="T85">
        <f>IF($R$4&lt;&gt;$C$17,"",IF($D$33="","",$C$3))</f>
        <v>0</v>
      </c>
      <c r="U85">
        <f>IF($R$4&lt;&gt;$C$17,"",IF($D$33="","",$C$4))</f>
        <v>0</v>
      </c>
      <c r="V85" s="5">
        <f>IF($R$4&lt;&gt;$C$17,"",IF($D$33="","",$D$33))</f>
        <v>46305</v>
      </c>
      <c r="W85" s="11">
        <f>IF($R$4&lt;&gt;$C$17,"",IF($V85="","",$E$33))</f>
        <v>0</v>
      </c>
      <c r="X85" s="11">
        <f t="shared" si="24"/>
        <v>0</v>
      </c>
      <c r="Y85" s="11">
        <f t="shared" si="25"/>
        <v>0</v>
      </c>
    </row>
    <row r="86" spans="1:25" ht="15" customHeight="1">
      <c r="A86" s="13">
        <v>2</v>
      </c>
      <c r="B86" s="16" t="s">
        <v>3</v>
      </c>
      <c r="C86" s="5" t="str">
        <f t="shared" si="26"/>
        <v>So</v>
      </c>
      <c r="D86" s="5">
        <f t="shared" si="27"/>
        <v>46488</v>
      </c>
      <c r="E86" s="15"/>
      <c r="F86" s="15"/>
      <c r="G86" s="15"/>
      <c r="N86" s="5"/>
      <c r="R86" s="5">
        <f>R85+1</f>
        <v>46488</v>
      </c>
      <c r="S86" s="5">
        <f>IF($C$17=$R$4,$R86,"")</f>
        <v>46488</v>
      </c>
      <c r="T86">
        <f>IF($R$4&lt;&gt;$C$17,"",IF($D$33="","",$C$3))</f>
        <v>0</v>
      </c>
      <c r="U86">
        <f>IF($R$4&lt;&gt;$C$17,"",IF($D$33="","",$C$4))</f>
        <v>0</v>
      </c>
      <c r="V86" s="5">
        <f>IF($R$4&lt;&gt;$C$17,"",IF($D$33="","",$D$33))</f>
        <v>46305</v>
      </c>
      <c r="W86" s="11">
        <f>IF($R$4&lt;&gt;$C$17,"",IF($V86="","",$E$33))</f>
        <v>0</v>
      </c>
      <c r="X86" s="11">
        <f t="shared" si="24"/>
        <v>0</v>
      </c>
      <c r="Y86" s="11">
        <f t="shared" si="25"/>
        <v>0</v>
      </c>
    </row>
    <row r="87" spans="1:25" ht="15" customHeight="1">
      <c r="A87" s="13">
        <v>3</v>
      </c>
      <c r="B87" s="16" t="s">
        <v>3</v>
      </c>
      <c r="C87" s="5" t="str">
        <f t="shared" ref="C87:C90" si="28">IF(D87="","",IF(WEEKDAY(D87)=1,"So",IF(WEEKDAY(D87)=2,"Mo",IF(WEEKDAY(D87)=3,"Di",IF(WEEKDAY(D87)=4,"Mi",IF(WEEKDAY(D87)=5,"Do",IF(WEEKDAY(D87)=6,"Fr","Sbd")))))))</f>
        <v>Sbd</v>
      </c>
      <c r="D87" s="5">
        <f t="shared" ref="D87:D90" si="29">S87</f>
        <v>46494</v>
      </c>
      <c r="E87" s="15"/>
      <c r="F87" s="15"/>
      <c r="G87" s="15"/>
      <c r="N87" s="5"/>
      <c r="R87" s="5">
        <f>R86+6</f>
        <v>46494</v>
      </c>
      <c r="S87" s="5">
        <f>IF($C$17=$R$4,$R87,$R87+VLOOKUP($C$17,$R$5:$S$11,2,0))</f>
        <v>46494</v>
      </c>
      <c r="T87">
        <f>IF($R$4&lt;&gt;$C$17,"",IF($D$33="","",$C$3))</f>
        <v>0</v>
      </c>
      <c r="U87">
        <f>IF($R$4&lt;&gt;$C$17,"",IF($D$33="","",$C$4))</f>
        <v>0</v>
      </c>
      <c r="V87" s="5">
        <f>IF($R$4&lt;&gt;$C$17,"",IF($D$33="","",$D$33))</f>
        <v>46305</v>
      </c>
      <c r="W87" s="11">
        <f>IF($R$4&lt;&gt;$C$17,"",IF($V87="","",$E$33))</f>
        <v>0</v>
      </c>
      <c r="X87" s="11">
        <f t="shared" si="24"/>
        <v>0</v>
      </c>
      <c r="Y87" s="11">
        <f t="shared" si="25"/>
        <v>0</v>
      </c>
    </row>
    <row r="88" spans="1:25" ht="15" customHeight="1">
      <c r="A88" s="13">
        <v>3</v>
      </c>
      <c r="B88" s="16" t="s">
        <v>3</v>
      </c>
      <c r="C88" s="5" t="str">
        <f t="shared" si="28"/>
        <v>So</v>
      </c>
      <c r="D88" s="5">
        <f t="shared" si="29"/>
        <v>46495</v>
      </c>
      <c r="E88" s="15"/>
      <c r="F88" s="15"/>
      <c r="G88" s="15"/>
      <c r="N88" s="5"/>
      <c r="R88" s="5">
        <f>R87+1</f>
        <v>46495</v>
      </c>
      <c r="S88" s="5">
        <f>IF($C$17=$R$4,$R88,"")</f>
        <v>46495</v>
      </c>
      <c r="T88">
        <f>IF($R$4&lt;&gt;$C$17,"",IF($D$33="","",$C$3))</f>
        <v>0</v>
      </c>
      <c r="U88">
        <f>IF($R$4&lt;&gt;$C$17,"",IF($D$33="","",$C$4))</f>
        <v>0</v>
      </c>
      <c r="V88" s="5">
        <f>IF($R$4&lt;&gt;$C$17,"",IF($D$33="","",$D$33))</f>
        <v>46305</v>
      </c>
      <c r="W88" s="11">
        <f>IF($R$4&lt;&gt;$C$17,"",IF($V88="","",$E$33))</f>
        <v>0</v>
      </c>
      <c r="X88" s="11">
        <f t="shared" si="24"/>
        <v>0</v>
      </c>
      <c r="Y88" s="11">
        <f t="shared" si="25"/>
        <v>0</v>
      </c>
    </row>
    <row r="89" spans="1:25" ht="15" customHeight="1">
      <c r="A89" s="13">
        <v>4</v>
      </c>
      <c r="B89" s="16" t="s">
        <v>3</v>
      </c>
      <c r="C89" s="5" t="str">
        <f t="shared" si="28"/>
        <v>Sbd</v>
      </c>
      <c r="D89" s="5">
        <f t="shared" si="29"/>
        <v>46501</v>
      </c>
      <c r="E89" s="15"/>
      <c r="F89" s="15"/>
      <c r="G89" s="15"/>
      <c r="N89" s="5"/>
      <c r="R89" s="5">
        <f>R88+6</f>
        <v>46501</v>
      </c>
      <c r="S89" s="5">
        <f>IF($C$17=$R$4,$R89,$R89+VLOOKUP($C$17,$R$5:$S$11,2,0))</f>
        <v>46501</v>
      </c>
      <c r="T89">
        <f>IF($D$34="","",$C$3)</f>
        <v>0</v>
      </c>
      <c r="U89">
        <f>IF($D$34="","",$C$4)</f>
        <v>0</v>
      </c>
      <c r="V89" s="5">
        <f>IF($D$34="","",$D$34)</f>
        <v>46306</v>
      </c>
      <c r="W89" s="11">
        <f>IF($V89="","",$E$34)</f>
        <v>0</v>
      </c>
      <c r="X89" s="11">
        <f t="shared" ref="X89:X94" si="30">IF($R$4=$C$17,$F$34,"")</f>
        <v>0</v>
      </c>
      <c r="Y89" s="11">
        <f t="shared" ref="Y89:Y94" si="31">IF($R$4=$C$17,$G$34,"")</f>
        <v>0</v>
      </c>
    </row>
    <row r="90" spans="1:25" ht="15" customHeight="1">
      <c r="A90" s="13">
        <v>4</v>
      </c>
      <c r="B90" s="16" t="s">
        <v>3</v>
      </c>
      <c r="C90" s="5" t="str">
        <f t="shared" si="28"/>
        <v>So</v>
      </c>
      <c r="D90" s="5">
        <f t="shared" si="29"/>
        <v>46502</v>
      </c>
      <c r="E90" s="15"/>
      <c r="F90" s="15"/>
      <c r="G90" s="15"/>
      <c r="N90" s="5"/>
      <c r="R90" s="5">
        <f>R89+1</f>
        <v>46502</v>
      </c>
      <c r="S90" s="5">
        <f>IF($C$17=$R$4,$R90,"")</f>
        <v>46502</v>
      </c>
      <c r="T90">
        <f>IF($R$4&lt;&gt;$C$17,"",IF($D$34="","",$C$3))</f>
        <v>0</v>
      </c>
      <c r="U90">
        <f>IF($R$4&lt;&gt;$C$17,"",IF($D$34="","",$C$4))</f>
        <v>0</v>
      </c>
      <c r="V90" s="5">
        <f>IF($R$4&lt;&gt;$C$17,"",IF($D$34="","",$D$34))</f>
        <v>46306</v>
      </c>
      <c r="W90" s="11">
        <f>IF($R$4&lt;&gt;$C$17,"",IF($V90="","",$E$34))</f>
        <v>0</v>
      </c>
      <c r="X90" s="11">
        <f t="shared" si="30"/>
        <v>0</v>
      </c>
      <c r="Y90" s="11">
        <f t="shared" si="31"/>
        <v>0</v>
      </c>
    </row>
    <row r="91" spans="1:25" ht="15" customHeight="1">
      <c r="A91" s="13">
        <v>1</v>
      </c>
      <c r="B91" s="16" t="s">
        <v>3</v>
      </c>
      <c r="C91" s="5" t="str">
        <f t="shared" ref="C91:C92" si="32">IF(D91="","",IF(WEEKDAY(D91)=1,"So",IF(WEEKDAY(D91)=2,"Mo",IF(WEEKDAY(D91)=3,"Di",IF(WEEKDAY(D91)=4,"Mi",IF(WEEKDAY(D91)=5,"Do",IF(WEEKDAY(D91)=6,"Fr","Sbd")))))))</f>
        <v>Sbd</v>
      </c>
      <c r="D91" s="5">
        <f t="shared" ref="D91:D92" si="33">S91</f>
        <v>46508</v>
      </c>
      <c r="E91" s="15"/>
      <c r="F91" s="15"/>
      <c r="G91" s="15"/>
      <c r="N91" s="5"/>
      <c r="R91" s="5">
        <f>R90+6</f>
        <v>46508</v>
      </c>
      <c r="S91" s="5">
        <f>IF($C$17=$R$4,$R91,$R91+VLOOKUP($C$17,$R$5:$S$11,2,0))</f>
        <v>46508</v>
      </c>
      <c r="T91">
        <f>IF($R$4&lt;&gt;$C$17,"",IF($D$34="","",$C$3))</f>
        <v>0</v>
      </c>
      <c r="U91">
        <f>IF($R$4&lt;&gt;$C$17,"",IF($D$34="","",$C$4))</f>
        <v>0</v>
      </c>
      <c r="V91" s="5">
        <f>IF($R$4&lt;&gt;$C$17,"",IF($D$34="","",$D$34))</f>
        <v>46306</v>
      </c>
      <c r="W91" s="11">
        <f>IF($R$4&lt;&gt;$C$17,"",IF($V91="","",$E$34))</f>
        <v>0</v>
      </c>
      <c r="X91" s="11">
        <f t="shared" si="30"/>
        <v>0</v>
      </c>
      <c r="Y91" s="11">
        <f t="shared" si="31"/>
        <v>0</v>
      </c>
    </row>
    <row r="92" spans="1:25" ht="15" customHeight="1">
      <c r="A92" s="13">
        <v>1</v>
      </c>
      <c r="B92" s="16" t="s">
        <v>3</v>
      </c>
      <c r="C92" s="5" t="str">
        <f t="shared" si="32"/>
        <v>So</v>
      </c>
      <c r="D92" s="5">
        <f t="shared" si="33"/>
        <v>46509</v>
      </c>
      <c r="E92" s="15"/>
      <c r="F92" s="15"/>
      <c r="G92" s="15"/>
      <c r="N92" s="5"/>
      <c r="R92" s="5">
        <f>R91+1</f>
        <v>46509</v>
      </c>
      <c r="S92" s="5">
        <f>IF($C$17=$R$4,$R92,"")</f>
        <v>46509</v>
      </c>
      <c r="T92">
        <f>IF($R$4&lt;&gt;$C$17,"",IF($D$34="","",$C$3))</f>
        <v>0</v>
      </c>
      <c r="U92">
        <f>IF($R$4&lt;&gt;$C$17,"",IF($D$34="","",$C$4))</f>
        <v>0</v>
      </c>
      <c r="V92" s="5">
        <f>IF($R$4&lt;&gt;$C$17,"",IF($D$34="","",$D$34))</f>
        <v>46306</v>
      </c>
      <c r="W92" s="11">
        <f>IF($R$4&lt;&gt;$C$17,"",IF($V92="","",$E$34))</f>
        <v>0</v>
      </c>
      <c r="X92" s="11">
        <f t="shared" si="30"/>
        <v>0</v>
      </c>
      <c r="Y92" s="11">
        <f t="shared" si="31"/>
        <v>0</v>
      </c>
    </row>
    <row r="93" spans="1:25" ht="15" customHeight="1">
      <c r="A93" s="13">
        <v>2</v>
      </c>
      <c r="B93" s="16" t="s">
        <v>3</v>
      </c>
      <c r="C93" s="5" t="str">
        <f t="shared" ref="C93:C96" si="34">IF(D93="","",IF(WEEKDAY(D93)=1,"So",IF(WEEKDAY(D93)=2,"Mo",IF(WEEKDAY(D93)=3,"Di",IF(WEEKDAY(D93)=4,"Mi",IF(WEEKDAY(D93)=5,"Do",IF(WEEKDAY(D93)=6,"Fr","Sbd")))))))</f>
        <v>Sbd</v>
      </c>
      <c r="D93" s="5">
        <f t="shared" ref="D93:D96" si="35">S93</f>
        <v>46515</v>
      </c>
      <c r="E93" s="15"/>
      <c r="F93" s="15"/>
      <c r="G93" s="15"/>
      <c r="N93" s="5"/>
      <c r="R93" s="5">
        <f>R92+6</f>
        <v>46515</v>
      </c>
      <c r="S93" s="5">
        <f>IF($C$17=$R$4,$R93,$R93+VLOOKUP($C$17,$R$5:$S$11,2,0))</f>
        <v>46515</v>
      </c>
      <c r="T93">
        <f>IF($R$4&lt;&gt;$C$17,"",IF($D$34="","",$C$3))</f>
        <v>0</v>
      </c>
      <c r="U93">
        <f>IF($R$4&lt;&gt;$C$17,"",IF($D$34="","",$C$4))</f>
        <v>0</v>
      </c>
      <c r="V93" s="5">
        <f>IF($R$4&lt;&gt;$C$17,"",IF($D$34="","",$D$34))</f>
        <v>46306</v>
      </c>
      <c r="W93" s="11">
        <f>IF($R$4&lt;&gt;$C$17,"",IF($V93="","",$E$34))</f>
        <v>0</v>
      </c>
      <c r="X93" s="11">
        <f t="shared" si="30"/>
        <v>0</v>
      </c>
      <c r="Y93" s="11">
        <f t="shared" si="31"/>
        <v>0</v>
      </c>
    </row>
    <row r="94" spans="1:25" ht="15" customHeight="1">
      <c r="A94" s="13">
        <v>2</v>
      </c>
      <c r="B94" s="16" t="s">
        <v>3</v>
      </c>
      <c r="C94" s="5" t="str">
        <f t="shared" si="34"/>
        <v>So</v>
      </c>
      <c r="D94" s="5">
        <f t="shared" si="35"/>
        <v>46516</v>
      </c>
      <c r="E94" s="15"/>
      <c r="F94" s="15"/>
      <c r="G94" s="15"/>
      <c r="N94" s="5"/>
      <c r="R94" s="5">
        <f>R93+1</f>
        <v>46516</v>
      </c>
      <c r="S94" s="5">
        <f>IF($C$17=$R$4,$R94,"")</f>
        <v>46516</v>
      </c>
      <c r="T94">
        <f>IF($R$4&lt;&gt;$C$17,"",IF($D$34="","",$C$3))</f>
        <v>0</v>
      </c>
      <c r="U94">
        <f>IF($R$4&lt;&gt;$C$17,"",IF($D$34="","",$C$4))</f>
        <v>0</v>
      </c>
      <c r="V94" s="5">
        <f>IF($R$4&lt;&gt;$C$17,"",IF($D$34="","",$D$34))</f>
        <v>46306</v>
      </c>
      <c r="W94" s="11">
        <f>IF($R$4&lt;&gt;$C$17,"",IF($V94="","",$E$34))</f>
        <v>0</v>
      </c>
      <c r="X94" s="11">
        <f t="shared" si="30"/>
        <v>0</v>
      </c>
      <c r="Y94" s="11">
        <f t="shared" si="31"/>
        <v>0</v>
      </c>
    </row>
    <row r="95" spans="1:25" ht="15" customHeight="1">
      <c r="A95" s="13">
        <v>3</v>
      </c>
      <c r="C95" s="5" t="str">
        <f t="shared" si="34"/>
        <v>Sbd</v>
      </c>
      <c r="D95" s="5">
        <f t="shared" si="35"/>
        <v>46522</v>
      </c>
      <c r="E95" s="3" t="s">
        <v>38</v>
      </c>
      <c r="G95" s="3"/>
      <c r="N95" s="5"/>
      <c r="R95" s="5">
        <f>R94+6</f>
        <v>46522</v>
      </c>
      <c r="S95" s="5">
        <f>IF($C$17=$R$4,$R95,$R95+VLOOKUP($C$17,$R$5:$S$11,2,0))</f>
        <v>46522</v>
      </c>
      <c r="T95">
        <f>IF($D$35="","",$C$3)</f>
        <v>0</v>
      </c>
      <c r="U95">
        <f>IF($D$35="","",$C$4)</f>
        <v>0</v>
      </c>
      <c r="V95" s="5">
        <f>IF($D$35="","",$D$35)</f>
        <v>46312</v>
      </c>
      <c r="W95" s="11">
        <f>IF($V95="","",$E$35)</f>
        <v>0</v>
      </c>
      <c r="X95" s="11">
        <f t="shared" ref="X95:X100" si="36">IF($R$4=$C$17,$F$35,"")</f>
        <v>0</v>
      </c>
      <c r="Y95" s="11">
        <f t="shared" ref="Y95:Y100" si="37">IF($R$4=$C$17,$G$35,"")</f>
        <v>0</v>
      </c>
    </row>
    <row r="96" spans="1:25" ht="15" customHeight="1">
      <c r="A96" s="13">
        <v>3</v>
      </c>
      <c r="C96" s="5" t="str">
        <f t="shared" si="34"/>
        <v>So</v>
      </c>
      <c r="D96" s="5">
        <f t="shared" si="35"/>
        <v>46523</v>
      </c>
      <c r="E96" s="3" t="s">
        <v>38</v>
      </c>
      <c r="G96" s="3"/>
      <c r="N96" s="5"/>
      <c r="R96" s="5">
        <f>R95+1</f>
        <v>46523</v>
      </c>
      <c r="S96" s="5">
        <f>IF($C$17=$R$4,$R96,"")</f>
        <v>46523</v>
      </c>
      <c r="T96">
        <f>IF($R$4&lt;&gt;$C$17,"",IF($D$35="","",$C$3))</f>
        <v>0</v>
      </c>
      <c r="U96">
        <f>IF($R$4&lt;&gt;$C$17,"",IF($D$35="","",$C$4))</f>
        <v>0</v>
      </c>
      <c r="V96" s="5">
        <f>IF($R$4&lt;&gt;$C$17,"",IF($D$35="","",$D$35))</f>
        <v>46312</v>
      </c>
      <c r="W96" s="11">
        <f>IF($R$4&lt;&gt;$C$17,"",IF($V96="","",$E$35))</f>
        <v>0</v>
      </c>
      <c r="X96" s="11">
        <f t="shared" si="36"/>
        <v>0</v>
      </c>
      <c r="Y96" s="11">
        <f t="shared" si="37"/>
        <v>0</v>
      </c>
    </row>
    <row r="97" spans="18:25" ht="15" customHeight="1">
      <c r="R97" s="5">
        <f>R96+6</f>
        <v>46529</v>
      </c>
      <c r="S97" s="5">
        <f>IF($C$17=$R$4,$R97,$R97+VLOOKUP($C$17,$R$5:$S$11,2,0))</f>
        <v>46529</v>
      </c>
      <c r="T97">
        <f>IF($R$4&lt;&gt;$C$17,"",IF($D$35="","",$C$3))</f>
        <v>0</v>
      </c>
      <c r="U97">
        <f>IF($R$4&lt;&gt;$C$17,"",IF($D$35="","",$C$4))</f>
        <v>0</v>
      </c>
      <c r="V97" s="5">
        <f>IF($R$4&lt;&gt;$C$17,"",IF($D$35="","",$D$35))</f>
        <v>46312</v>
      </c>
      <c r="W97" s="11">
        <f>IF($R$4&lt;&gt;$C$17,"",IF($V97="","",$E$35))</f>
        <v>0</v>
      </c>
      <c r="X97" s="11">
        <f t="shared" si="36"/>
        <v>0</v>
      </c>
      <c r="Y97" s="11">
        <f t="shared" si="37"/>
        <v>0</v>
      </c>
    </row>
    <row r="98" spans="18:25" ht="15" customHeight="1">
      <c r="R98" s="5">
        <f>R97+1</f>
        <v>46530</v>
      </c>
      <c r="S98" s="5">
        <f>IF($C$17=$R$4,$R98,"")</f>
        <v>46530</v>
      </c>
      <c r="T98">
        <f>IF($R$4&lt;&gt;$C$17,"",IF($D$35="","",$C$3))</f>
        <v>0</v>
      </c>
      <c r="U98">
        <f>IF($R$4&lt;&gt;$C$17,"",IF($D$35="","",$C$4))</f>
        <v>0</v>
      </c>
      <c r="V98" s="5">
        <f>IF($R$4&lt;&gt;$C$17,"",IF($D$35="","",$D$35))</f>
        <v>46312</v>
      </c>
      <c r="W98" s="11">
        <f>IF($R$4&lt;&gt;$C$17,"",IF($V98="","",$E$35))</f>
        <v>0</v>
      </c>
      <c r="X98" s="11">
        <f t="shared" si="36"/>
        <v>0</v>
      </c>
      <c r="Y98" s="11">
        <f t="shared" si="37"/>
        <v>0</v>
      </c>
    </row>
    <row r="99" spans="18:25">
      <c r="T99">
        <f>IF($R$4&lt;&gt;$C$17,"",IF($D$35="","",$C$3))</f>
        <v>0</v>
      </c>
      <c r="U99">
        <f>IF($R$4&lt;&gt;$C$17,"",IF($D$35="","",$C$4))</f>
        <v>0</v>
      </c>
      <c r="V99" s="5">
        <f>IF($R$4&lt;&gt;$C$17,"",IF($D$35="","",$D$35))</f>
        <v>46312</v>
      </c>
      <c r="W99" s="11">
        <f>IF($R$4&lt;&gt;$C$17,"",IF($V99="","",$E$35))</f>
        <v>0</v>
      </c>
      <c r="X99" s="11">
        <f t="shared" si="36"/>
        <v>0</v>
      </c>
      <c r="Y99" s="11">
        <f t="shared" si="37"/>
        <v>0</v>
      </c>
    </row>
    <row r="100" spans="18:25">
      <c r="T100">
        <f>IF($R$4&lt;&gt;$C$17,"",IF($D$35="","",$C$3))</f>
        <v>0</v>
      </c>
      <c r="U100">
        <f>IF($R$4&lt;&gt;$C$17,"",IF($D$35="","",$C$4))</f>
        <v>0</v>
      </c>
      <c r="V100" s="5">
        <f>IF($R$4&lt;&gt;$C$17,"",IF($D$35="","",$D$35))</f>
        <v>46312</v>
      </c>
      <c r="W100" s="11">
        <f>IF($R$4&lt;&gt;$C$17,"",IF($V100="","",$E$35))</f>
        <v>0</v>
      </c>
      <c r="X100" s="11">
        <f t="shared" si="36"/>
        <v>0</v>
      </c>
      <c r="Y100" s="11">
        <f t="shared" si="37"/>
        <v>0</v>
      </c>
    </row>
    <row r="101" spans="18:25">
      <c r="T101">
        <f>IF($D$36="","",$C$3)</f>
        <v>0</v>
      </c>
      <c r="U101">
        <f>IF($D$36="","",$C$4)</f>
        <v>0</v>
      </c>
      <c r="V101" s="5">
        <f>IF($D$36="","",$D$36)</f>
        <v>46313</v>
      </c>
      <c r="W101" s="11">
        <f>IF($V101="","",$E$36)</f>
        <v>0</v>
      </c>
      <c r="X101" s="11">
        <f t="shared" ref="X101:X106" si="38">IF($R$4=$C$17,$F$36,"")</f>
        <v>0</v>
      </c>
      <c r="Y101" s="11">
        <f t="shared" ref="Y101:Y106" si="39">IF($R$4=$C$17,$G$36,"")</f>
        <v>0</v>
      </c>
    </row>
    <row r="102" spans="18:25">
      <c r="T102">
        <f>IF($R$4&lt;&gt;$C$17,"",IF($D$36="","",$C$3))</f>
        <v>0</v>
      </c>
      <c r="U102">
        <f>IF($R$4&lt;&gt;$C$17,"",IF($D$36="","",$C$4))</f>
        <v>0</v>
      </c>
      <c r="V102" s="5">
        <f>IF($R$4&lt;&gt;$C$17,"",IF($D$36="","",$D$36))</f>
        <v>46313</v>
      </c>
      <c r="W102" s="11">
        <f>IF($R$4&lt;&gt;$C$17,"",IF($V102="","",$E$36))</f>
        <v>0</v>
      </c>
      <c r="X102" s="11">
        <f t="shared" si="38"/>
        <v>0</v>
      </c>
      <c r="Y102" s="11">
        <f t="shared" si="39"/>
        <v>0</v>
      </c>
    </row>
    <row r="103" spans="18:25">
      <c r="T103">
        <f>IF($R$4&lt;&gt;$C$17,"",IF($D$36="","",$C$3))</f>
        <v>0</v>
      </c>
      <c r="U103">
        <f>IF($R$4&lt;&gt;$C$17,"",IF($D$36="","",$C$4))</f>
        <v>0</v>
      </c>
      <c r="V103" s="5">
        <f>IF($R$4&lt;&gt;$C$17,"",IF($D$36="","",$D$36))</f>
        <v>46313</v>
      </c>
      <c r="W103" s="11">
        <f>IF($R$4&lt;&gt;$C$17,"",IF($V103="","",$E$36))</f>
        <v>0</v>
      </c>
      <c r="X103" s="11">
        <f t="shared" si="38"/>
        <v>0</v>
      </c>
      <c r="Y103" s="11">
        <f t="shared" si="39"/>
        <v>0</v>
      </c>
    </row>
    <row r="104" spans="18:25">
      <c r="T104">
        <f>IF($R$4&lt;&gt;$C$17,"",IF($D$36="","",$C$3))</f>
        <v>0</v>
      </c>
      <c r="U104">
        <f>IF($R$4&lt;&gt;$C$17,"",IF($D$36="","",$C$4))</f>
        <v>0</v>
      </c>
      <c r="V104" s="5">
        <f>IF($R$4&lt;&gt;$C$17,"",IF($D$36="","",$D$36))</f>
        <v>46313</v>
      </c>
      <c r="W104" s="11">
        <f>IF($R$4&lt;&gt;$C$17,"",IF($V104="","",$E$36))</f>
        <v>0</v>
      </c>
      <c r="X104" s="11">
        <f t="shared" si="38"/>
        <v>0</v>
      </c>
      <c r="Y104" s="11">
        <f t="shared" si="39"/>
        <v>0</v>
      </c>
    </row>
    <row r="105" spans="18:25">
      <c r="T105">
        <f>IF($R$4&lt;&gt;$C$17,"",IF($D$36="","",$C$3))</f>
        <v>0</v>
      </c>
      <c r="U105">
        <f>IF($R$4&lt;&gt;$C$17,"",IF($D$36="","",$C$4))</f>
        <v>0</v>
      </c>
      <c r="V105" s="5">
        <f>IF($R$4&lt;&gt;$C$17,"",IF($D$36="","",$D$36))</f>
        <v>46313</v>
      </c>
      <c r="W105" s="11">
        <f>IF($R$4&lt;&gt;$C$17,"",IF($V105="","",$E$36))</f>
        <v>0</v>
      </c>
      <c r="X105" s="11">
        <f t="shared" si="38"/>
        <v>0</v>
      </c>
      <c r="Y105" s="11">
        <f t="shared" si="39"/>
        <v>0</v>
      </c>
    </row>
    <row r="106" spans="18:25">
      <c r="T106">
        <f>IF($R$4&lt;&gt;$C$17,"",IF($D$36="","",$C$3))</f>
        <v>0</v>
      </c>
      <c r="U106">
        <f>IF($R$4&lt;&gt;$C$17,"",IF($D$36="","",$C$4))</f>
        <v>0</v>
      </c>
      <c r="V106" s="5">
        <f>IF($R$4&lt;&gt;$C$17,"",IF($D$36="","",$D$36))</f>
        <v>46313</v>
      </c>
      <c r="W106" s="11">
        <f>IF($R$4&lt;&gt;$C$17,"",IF($V106="","",$E$36))</f>
        <v>0</v>
      </c>
      <c r="X106" s="11">
        <f t="shared" si="38"/>
        <v>0</v>
      </c>
      <c r="Y106" s="11">
        <f t="shared" si="39"/>
        <v>0</v>
      </c>
    </row>
    <row r="107" spans="18:25">
      <c r="T107">
        <f>IF($D$37="","",$C$3)</f>
        <v>0</v>
      </c>
      <c r="U107">
        <f>IF($D$37="","",$C$4)</f>
        <v>0</v>
      </c>
      <c r="V107" s="5">
        <f>IF($D$37="","",$D$37)</f>
        <v>46319</v>
      </c>
      <c r="W107" s="11">
        <f>IF($V107="","",$E$37)</f>
        <v>0</v>
      </c>
      <c r="X107" s="11">
        <f t="shared" ref="X107:X112" si="40">IF($R$4=$C$17,$F$37,"")</f>
        <v>0</v>
      </c>
      <c r="Y107" s="11">
        <f t="shared" ref="Y107:Y112" si="41">IF($R$4=$C$17,$G$37,"")</f>
        <v>0</v>
      </c>
    </row>
    <row r="108" spans="18:25">
      <c r="T108">
        <f>IF($R$4&lt;&gt;$C$17,"",IF($D$37="","",$C$3))</f>
        <v>0</v>
      </c>
      <c r="U108">
        <f>IF($R$4&lt;&gt;$C$17,"",IF($D$37="","",$C$4))</f>
        <v>0</v>
      </c>
      <c r="V108" s="5">
        <f>IF($R$4&lt;&gt;$C$17,"",IF($D$37="","",$D$37))</f>
        <v>46319</v>
      </c>
      <c r="W108" s="11">
        <f>IF($R$4&lt;&gt;$C$17,"",IF($V108="","",$E$37))</f>
        <v>0</v>
      </c>
      <c r="X108" s="11">
        <f t="shared" si="40"/>
        <v>0</v>
      </c>
      <c r="Y108" s="11">
        <f t="shared" si="41"/>
        <v>0</v>
      </c>
    </row>
    <row r="109" spans="18:25">
      <c r="T109">
        <f>IF($R$4&lt;&gt;$C$17,"",IF($D$37="","",$C$3))</f>
        <v>0</v>
      </c>
      <c r="U109">
        <f>IF($R$4&lt;&gt;$C$17,"",IF($D$37="","",$C$4))</f>
        <v>0</v>
      </c>
      <c r="V109" s="5">
        <f>IF($R$4&lt;&gt;$C$17,"",IF($D$37="","",$D$37))</f>
        <v>46319</v>
      </c>
      <c r="W109" s="11">
        <f>IF($R$4&lt;&gt;$C$17,"",IF($V109="","",$E$37))</f>
        <v>0</v>
      </c>
      <c r="X109" s="11">
        <f t="shared" si="40"/>
        <v>0</v>
      </c>
      <c r="Y109" s="11">
        <f t="shared" si="41"/>
        <v>0</v>
      </c>
    </row>
    <row r="110" spans="18:25">
      <c r="T110">
        <f>IF($R$4&lt;&gt;$C$17,"",IF($D$37="","",$C$3))</f>
        <v>0</v>
      </c>
      <c r="U110">
        <f>IF($R$4&lt;&gt;$C$17,"",IF($D$37="","",$C$4))</f>
        <v>0</v>
      </c>
      <c r="V110" s="5">
        <f>IF($R$4&lt;&gt;$C$17,"",IF($D$37="","",$D$37))</f>
        <v>46319</v>
      </c>
      <c r="W110" s="11">
        <f>IF($R$4&lt;&gt;$C$17,"",IF($V110="","",$E$37))</f>
        <v>0</v>
      </c>
      <c r="X110" s="11">
        <f t="shared" si="40"/>
        <v>0</v>
      </c>
      <c r="Y110" s="11">
        <f t="shared" si="41"/>
        <v>0</v>
      </c>
    </row>
    <row r="111" spans="18:25">
      <c r="T111">
        <f>IF($R$4&lt;&gt;$C$17,"",IF($D$37="","",$C$3))</f>
        <v>0</v>
      </c>
      <c r="U111">
        <f>IF($R$4&lt;&gt;$C$17,"",IF($D$37="","",$C$4))</f>
        <v>0</v>
      </c>
      <c r="V111" s="5">
        <f>IF($R$4&lt;&gt;$C$17,"",IF($D$37="","",$D$37))</f>
        <v>46319</v>
      </c>
      <c r="W111" s="11">
        <f>IF($R$4&lt;&gt;$C$17,"",IF($V111="","",$E$37))</f>
        <v>0</v>
      </c>
      <c r="X111" s="11">
        <f t="shared" si="40"/>
        <v>0</v>
      </c>
      <c r="Y111" s="11">
        <f t="shared" si="41"/>
        <v>0</v>
      </c>
    </row>
    <row r="112" spans="18:25">
      <c r="T112">
        <f>IF($R$4&lt;&gt;$C$17,"",IF($D$37="","",$C$3))</f>
        <v>0</v>
      </c>
      <c r="U112">
        <f>IF($R$4&lt;&gt;$C$17,"",IF($D$37="","",$C$4))</f>
        <v>0</v>
      </c>
      <c r="V112" s="5">
        <f>IF($R$4&lt;&gt;$C$17,"",IF($D$37="","",$D$37))</f>
        <v>46319</v>
      </c>
      <c r="W112" s="11">
        <f>IF($R$4&lt;&gt;$C$17,"",IF($V112="","",$E$37))</f>
        <v>0</v>
      </c>
      <c r="X112" s="11">
        <f t="shared" si="40"/>
        <v>0</v>
      </c>
      <c r="Y112" s="11">
        <f t="shared" si="41"/>
        <v>0</v>
      </c>
    </row>
    <row r="113" spans="20:25">
      <c r="T113">
        <f>IF($D$38="","",$C$3)</f>
        <v>0</v>
      </c>
      <c r="U113">
        <f>IF($D$38="","",$C$4)</f>
        <v>0</v>
      </c>
      <c r="V113" s="5">
        <f>IF($D$38="","",$D$38)</f>
        <v>46320</v>
      </c>
      <c r="W113" s="11">
        <f>IF($V113="","",$E$38)</f>
        <v>0</v>
      </c>
      <c r="X113" s="11">
        <f t="shared" ref="X113:X118" si="42">IF($R$4=$C$17,$F$38,"")</f>
        <v>0</v>
      </c>
      <c r="Y113" s="11">
        <f t="shared" ref="Y113:Y118" si="43">IF($R$4=$C$17,$G$38,"")</f>
        <v>0</v>
      </c>
    </row>
    <row r="114" spans="20:25">
      <c r="T114">
        <f>IF($R$4&lt;&gt;$C$17,"",IF($D$38="","",$C$3))</f>
        <v>0</v>
      </c>
      <c r="U114">
        <f>IF($R$4&lt;&gt;$C$17,"",IF($D$38="","",$C$4))</f>
        <v>0</v>
      </c>
      <c r="V114" s="5">
        <f>IF($R$4&lt;&gt;$C$17,"",IF($D$38="","",$D$38))</f>
        <v>46320</v>
      </c>
      <c r="W114" s="11">
        <f>IF($R$4&lt;&gt;$C$17,"",IF($V114="","",$E$38))</f>
        <v>0</v>
      </c>
      <c r="X114" s="11">
        <f t="shared" si="42"/>
        <v>0</v>
      </c>
      <c r="Y114" s="11">
        <f t="shared" si="43"/>
        <v>0</v>
      </c>
    </row>
    <row r="115" spans="20:25">
      <c r="T115">
        <f>IF($R$4&lt;&gt;$C$17,"",IF($D$38="","",$C$3))</f>
        <v>0</v>
      </c>
      <c r="U115">
        <f>IF($R$4&lt;&gt;$C$17,"",IF($D$38="","",$C$4))</f>
        <v>0</v>
      </c>
      <c r="V115" s="5">
        <f>IF($R$4&lt;&gt;$C$17,"",IF($D$38="","",$D$38))</f>
        <v>46320</v>
      </c>
      <c r="W115" s="11">
        <f>IF($R$4&lt;&gt;$C$17,"",IF($V115="","",$E$38))</f>
        <v>0</v>
      </c>
      <c r="X115" s="11">
        <f t="shared" si="42"/>
        <v>0</v>
      </c>
      <c r="Y115" s="11">
        <f t="shared" si="43"/>
        <v>0</v>
      </c>
    </row>
    <row r="116" spans="20:25">
      <c r="T116">
        <f>IF($R$4&lt;&gt;$C$17,"",IF($D$38="","",$C$3))</f>
        <v>0</v>
      </c>
      <c r="U116">
        <f>IF($R$4&lt;&gt;$C$17,"",IF($D$38="","",$C$4))</f>
        <v>0</v>
      </c>
      <c r="V116" s="5">
        <f>IF($R$4&lt;&gt;$C$17,"",IF($D$38="","",$D$38))</f>
        <v>46320</v>
      </c>
      <c r="W116" s="11">
        <f>IF($R$4&lt;&gt;$C$17,"",IF($V116="","",$E$38))</f>
        <v>0</v>
      </c>
      <c r="X116" s="11">
        <f t="shared" si="42"/>
        <v>0</v>
      </c>
      <c r="Y116" s="11">
        <f t="shared" si="43"/>
        <v>0</v>
      </c>
    </row>
    <row r="117" spans="20:25">
      <c r="T117">
        <f>IF($R$4&lt;&gt;$C$17,"",IF($D$38="","",$C$3))</f>
        <v>0</v>
      </c>
      <c r="U117">
        <f>IF($R$4&lt;&gt;$C$17,"",IF($D$38="","",$C$4))</f>
        <v>0</v>
      </c>
      <c r="V117" s="5">
        <f>IF($R$4&lt;&gt;$C$17,"",IF($D$38="","",$D$38))</f>
        <v>46320</v>
      </c>
      <c r="W117" s="11">
        <f>IF($R$4&lt;&gt;$C$17,"",IF($V117="","",$E$38))</f>
        <v>0</v>
      </c>
      <c r="X117" s="11">
        <f t="shared" si="42"/>
        <v>0</v>
      </c>
      <c r="Y117" s="11">
        <f t="shared" si="43"/>
        <v>0</v>
      </c>
    </row>
    <row r="118" spans="20:25">
      <c r="T118">
        <f>IF($R$4&lt;&gt;$C$17,"",IF($D$38="","",$C$3))</f>
        <v>0</v>
      </c>
      <c r="U118">
        <f>IF($R$4&lt;&gt;$C$17,"",IF($D$38="","",$C$4))</f>
        <v>0</v>
      </c>
      <c r="V118" s="5">
        <f>IF($R$4&lt;&gt;$C$17,"",IF($D$38="","",$D$38))</f>
        <v>46320</v>
      </c>
      <c r="W118" s="11">
        <f>IF($R$4&lt;&gt;$C$17,"",IF($V118="","",$E$38))</f>
        <v>0</v>
      </c>
      <c r="X118" s="11">
        <f t="shared" si="42"/>
        <v>0</v>
      </c>
      <c r="Y118" s="11">
        <f t="shared" si="43"/>
        <v>0</v>
      </c>
    </row>
    <row r="119" spans="20:25">
      <c r="T119">
        <f>IF($D$39="","",$C$3)</f>
        <v>0</v>
      </c>
      <c r="U119">
        <f>IF($D$39="","",$C$4)</f>
        <v>0</v>
      </c>
      <c r="V119" s="5">
        <f>IF($D$39="","",$D$39)</f>
        <v>46326</v>
      </c>
      <c r="W119" s="11">
        <f>IF($V119="","",$E$39)</f>
        <v>0</v>
      </c>
      <c r="X119" s="11">
        <f t="shared" ref="X119:X124" si="44">IF($R$4=$C$17,$F$39,"")</f>
        <v>0</v>
      </c>
      <c r="Y119" s="11">
        <f t="shared" ref="Y119:Y124" si="45">IF($R$4=$C$17,$G$39,"")</f>
        <v>0</v>
      </c>
    </row>
    <row r="120" spans="20:25">
      <c r="T120">
        <f>IF($R$4&lt;&gt;$C$17,"",IF($D$39="","",$C$3))</f>
        <v>0</v>
      </c>
      <c r="U120">
        <f>IF($R$4&lt;&gt;$C$17,"",IF($D$39="","",$C$4))</f>
        <v>0</v>
      </c>
      <c r="V120" s="5">
        <f>IF($R$4&lt;&gt;$C$17,"",IF($D$39="","",$D$39))</f>
        <v>46326</v>
      </c>
      <c r="W120" s="11">
        <f>IF($R$4&lt;&gt;$C$17,"",IF($V120="","",$E$39))</f>
        <v>0</v>
      </c>
      <c r="X120" s="11">
        <f t="shared" si="44"/>
        <v>0</v>
      </c>
      <c r="Y120" s="11">
        <f t="shared" si="45"/>
        <v>0</v>
      </c>
    </row>
    <row r="121" spans="20:25">
      <c r="T121">
        <f>IF($R$4&lt;&gt;$C$17,"",IF($D$39="","",$C$3))</f>
        <v>0</v>
      </c>
      <c r="U121">
        <f>IF($R$4&lt;&gt;$C$17,"",IF($D$39="","",$C$4))</f>
        <v>0</v>
      </c>
      <c r="V121" s="5">
        <f>IF($R$4&lt;&gt;$C$17,"",IF($D$39="","",$D$39))</f>
        <v>46326</v>
      </c>
      <c r="W121" s="11">
        <f>IF($R$4&lt;&gt;$C$17,"",IF($V121="","",$E$39))</f>
        <v>0</v>
      </c>
      <c r="X121" s="11">
        <f t="shared" si="44"/>
        <v>0</v>
      </c>
      <c r="Y121" s="11">
        <f t="shared" si="45"/>
        <v>0</v>
      </c>
    </row>
    <row r="122" spans="20:25">
      <c r="T122">
        <f>IF($R$4&lt;&gt;$C$17,"",IF($D$39="","",$C$3))</f>
        <v>0</v>
      </c>
      <c r="U122">
        <f>IF($R$4&lt;&gt;$C$17,"",IF($D$39="","",$C$4))</f>
        <v>0</v>
      </c>
      <c r="V122" s="5">
        <f>IF($R$4&lt;&gt;$C$17,"",IF($D$39="","",$D$39))</f>
        <v>46326</v>
      </c>
      <c r="W122" s="11">
        <f>IF($R$4&lt;&gt;$C$17,"",IF($V122="","",$E$39))</f>
        <v>0</v>
      </c>
      <c r="X122" s="11">
        <f t="shared" si="44"/>
        <v>0</v>
      </c>
      <c r="Y122" s="11">
        <f t="shared" si="45"/>
        <v>0</v>
      </c>
    </row>
    <row r="123" spans="20:25">
      <c r="T123">
        <f>IF($R$4&lt;&gt;$C$17,"",IF($D$39="","",$C$3))</f>
        <v>0</v>
      </c>
      <c r="U123">
        <f>IF($R$4&lt;&gt;$C$17,"",IF($D$39="","",$C$4))</f>
        <v>0</v>
      </c>
      <c r="V123" s="5">
        <f>IF($R$4&lt;&gt;$C$17,"",IF($D$39="","",$D$39))</f>
        <v>46326</v>
      </c>
      <c r="W123" s="11">
        <f>IF($R$4&lt;&gt;$C$17,"",IF($V123="","",$E$39))</f>
        <v>0</v>
      </c>
      <c r="X123" s="11">
        <f t="shared" si="44"/>
        <v>0</v>
      </c>
      <c r="Y123" s="11">
        <f t="shared" si="45"/>
        <v>0</v>
      </c>
    </row>
    <row r="124" spans="20:25">
      <c r="T124">
        <f>IF($R$4&lt;&gt;$C$17,"",IF($D$39="","",$C$3))</f>
        <v>0</v>
      </c>
      <c r="U124">
        <f>IF($R$4&lt;&gt;$C$17,"",IF($D$39="","",$C$4))</f>
        <v>0</v>
      </c>
      <c r="V124" s="5">
        <f>IF($R$4&lt;&gt;$C$17,"",IF($D$39="","",$D$39))</f>
        <v>46326</v>
      </c>
      <c r="W124" s="11">
        <f>IF($R$4&lt;&gt;$C$17,"",IF($V124="","",$E$39))</f>
        <v>0</v>
      </c>
      <c r="X124" s="11">
        <f t="shared" si="44"/>
        <v>0</v>
      </c>
      <c r="Y124" s="11">
        <f t="shared" si="45"/>
        <v>0</v>
      </c>
    </row>
    <row r="125" spans="20:25">
      <c r="T125">
        <f>IF($D$40="","",$C$3)</f>
        <v>0</v>
      </c>
      <c r="U125">
        <f>IF($D$40="","",$C$4)</f>
        <v>0</v>
      </c>
      <c r="V125" s="5">
        <f>IF($D$40="","",$D$40)</f>
        <v>46327</v>
      </c>
      <c r="W125" s="11">
        <f>IF($V125="","",$E$40)</f>
        <v>0</v>
      </c>
      <c r="X125" s="11">
        <f t="shared" ref="X125:X130" si="46">IF($R$4=$C$17,$F$40,"")</f>
        <v>0</v>
      </c>
      <c r="Y125" s="11">
        <f t="shared" ref="Y125:Y130" si="47">IF($R$4=$C$17,$G$40,"")</f>
        <v>0</v>
      </c>
    </row>
    <row r="126" spans="20:25">
      <c r="T126">
        <f>IF($R$4&lt;&gt;$C$17,"",IF($D$40="","",$C$3))</f>
        <v>0</v>
      </c>
      <c r="U126">
        <f>IF($R$4&lt;&gt;$C$17,"",IF($D$40="","",$C$4))</f>
        <v>0</v>
      </c>
      <c r="V126" s="5">
        <f>IF($R$4&lt;&gt;$C$17,"",IF($D$40="","",$D$40))</f>
        <v>46327</v>
      </c>
      <c r="W126" s="11">
        <f>IF($R$4&lt;&gt;$C$17,"",IF($V126="","",$E$40))</f>
        <v>0</v>
      </c>
      <c r="X126" s="11">
        <f t="shared" si="46"/>
        <v>0</v>
      </c>
      <c r="Y126" s="11">
        <f t="shared" si="47"/>
        <v>0</v>
      </c>
    </row>
    <row r="127" spans="20:25">
      <c r="T127">
        <f>IF($R$4&lt;&gt;$C$17,"",IF($D$40="","",$C$3))</f>
        <v>0</v>
      </c>
      <c r="U127">
        <f>IF($R$4&lt;&gt;$C$17,"",IF($D$40="","",$C$4))</f>
        <v>0</v>
      </c>
      <c r="V127" s="5">
        <f>IF($R$4&lt;&gt;$C$17,"",IF($D$40="","",$D$40))</f>
        <v>46327</v>
      </c>
      <c r="W127" s="11">
        <f>IF($R$4&lt;&gt;$C$17,"",IF($V127="","",$E$40))</f>
        <v>0</v>
      </c>
      <c r="X127" s="11">
        <f t="shared" si="46"/>
        <v>0</v>
      </c>
      <c r="Y127" s="11">
        <f t="shared" si="47"/>
        <v>0</v>
      </c>
    </row>
    <row r="128" spans="20:25">
      <c r="T128">
        <f>IF($R$4&lt;&gt;$C$17,"",IF($D$40="","",$C$3))</f>
        <v>0</v>
      </c>
      <c r="U128">
        <f>IF($R$4&lt;&gt;$C$17,"",IF($D$40="","",$C$4))</f>
        <v>0</v>
      </c>
      <c r="V128" s="5">
        <f>IF($R$4&lt;&gt;$C$17,"",IF($D$40="","",$D$40))</f>
        <v>46327</v>
      </c>
      <c r="W128" s="11">
        <f>IF($R$4&lt;&gt;$C$17,"",IF($V128="","",$E$40))</f>
        <v>0</v>
      </c>
      <c r="X128" s="11">
        <f t="shared" si="46"/>
        <v>0</v>
      </c>
      <c r="Y128" s="11">
        <f t="shared" si="47"/>
        <v>0</v>
      </c>
    </row>
    <row r="129" spans="20:25">
      <c r="T129">
        <f>IF($R$4&lt;&gt;$C$17,"",IF($D$40="","",$C$3))</f>
        <v>0</v>
      </c>
      <c r="U129">
        <f>IF($R$4&lt;&gt;$C$17,"",IF($D$40="","",$C$4))</f>
        <v>0</v>
      </c>
      <c r="V129" s="5">
        <f>IF($R$4&lt;&gt;$C$17,"",IF($D$40="","",$D$40))</f>
        <v>46327</v>
      </c>
      <c r="W129" s="11">
        <f>IF($R$4&lt;&gt;$C$17,"",IF($V129="","",$E$40))</f>
        <v>0</v>
      </c>
      <c r="X129" s="11">
        <f t="shared" si="46"/>
        <v>0</v>
      </c>
      <c r="Y129" s="11">
        <f t="shared" si="47"/>
        <v>0</v>
      </c>
    </row>
    <row r="130" spans="20:25">
      <c r="T130">
        <f>IF($R$4&lt;&gt;$C$17,"",IF($D$40="","",$C$3))</f>
        <v>0</v>
      </c>
      <c r="U130">
        <f>IF($R$4&lt;&gt;$C$17,"",IF($D$40="","",$C$4))</f>
        <v>0</v>
      </c>
      <c r="V130" s="5">
        <f>IF($R$4&lt;&gt;$C$17,"",IF($D$40="","",$D$40))</f>
        <v>46327</v>
      </c>
      <c r="W130" s="11">
        <f>IF($R$4&lt;&gt;$C$17,"",IF($V130="","",$E$40))</f>
        <v>0</v>
      </c>
      <c r="X130" s="11">
        <f t="shared" si="46"/>
        <v>0</v>
      </c>
      <c r="Y130" s="11">
        <f t="shared" si="47"/>
        <v>0</v>
      </c>
    </row>
    <row r="131" spans="20:25">
      <c r="T131">
        <f>IF($D$41="","",$C$3)</f>
        <v>0</v>
      </c>
      <c r="U131">
        <f>IF($D$41="","",$C$4)</f>
        <v>0</v>
      </c>
      <c r="V131" s="5">
        <f>IF($D$41="","",$D$41)</f>
        <v>46333</v>
      </c>
      <c r="W131" s="11">
        <f>IF($V131="","",$E$41)</f>
        <v>0</v>
      </c>
      <c r="X131" s="11">
        <f t="shared" ref="X131:X136" si="48">IF($R$4=$C$17,$F$41,"")</f>
        <v>0</v>
      </c>
      <c r="Y131" s="11">
        <f t="shared" ref="Y131:Y136" si="49">IF($R$4=$C$17,$G$41,"")</f>
        <v>0</v>
      </c>
    </row>
    <row r="132" spans="20:25">
      <c r="T132">
        <f>IF($R$4&lt;&gt;$C$17,"",IF($D$41="","",$C$3))</f>
        <v>0</v>
      </c>
      <c r="U132">
        <f>IF($R$4&lt;&gt;$C$17,"",IF($D$41="","",$C$4))</f>
        <v>0</v>
      </c>
      <c r="V132" s="5">
        <f>IF($R$4&lt;&gt;$C$17,"",IF($D$41="","",$D$41))</f>
        <v>46333</v>
      </c>
      <c r="W132" s="11">
        <f>IF($R$4&lt;&gt;$C$17,"",IF($V132="","",$E$41))</f>
        <v>0</v>
      </c>
      <c r="X132" s="11">
        <f t="shared" si="48"/>
        <v>0</v>
      </c>
      <c r="Y132" s="11">
        <f t="shared" si="49"/>
        <v>0</v>
      </c>
    </row>
    <row r="133" spans="20:25">
      <c r="T133">
        <f>IF($R$4&lt;&gt;$C$17,"",IF($D$41="","",$C$3))</f>
        <v>0</v>
      </c>
      <c r="U133">
        <f>IF($R$4&lt;&gt;$C$17,"",IF($D$41="","",$C$4))</f>
        <v>0</v>
      </c>
      <c r="V133" s="5">
        <f>IF($R$4&lt;&gt;$C$17,"",IF($D$41="","",$D$41))</f>
        <v>46333</v>
      </c>
      <c r="W133" s="11">
        <f>IF($R$4&lt;&gt;$C$17,"",IF($V133="","",$E$41))</f>
        <v>0</v>
      </c>
      <c r="X133" s="11">
        <f t="shared" si="48"/>
        <v>0</v>
      </c>
      <c r="Y133" s="11">
        <f t="shared" si="49"/>
        <v>0</v>
      </c>
    </row>
    <row r="134" spans="20:25">
      <c r="T134">
        <f>IF($R$4&lt;&gt;$C$17,"",IF($D$41="","",$C$3))</f>
        <v>0</v>
      </c>
      <c r="U134">
        <f>IF($R$4&lt;&gt;$C$17,"",IF($D$41="","",$C$4))</f>
        <v>0</v>
      </c>
      <c r="V134" s="5">
        <f>IF($R$4&lt;&gt;$C$17,"",IF($D$41="","",$D$41))</f>
        <v>46333</v>
      </c>
      <c r="W134" s="11">
        <f>IF($R$4&lt;&gt;$C$17,"",IF($V134="","",$E$41))</f>
        <v>0</v>
      </c>
      <c r="X134" s="11">
        <f t="shared" si="48"/>
        <v>0</v>
      </c>
      <c r="Y134" s="11">
        <f t="shared" si="49"/>
        <v>0</v>
      </c>
    </row>
    <row r="135" spans="20:25">
      <c r="T135">
        <f>IF($R$4&lt;&gt;$C$17,"",IF($D$41="","",$C$3))</f>
        <v>0</v>
      </c>
      <c r="U135">
        <f>IF($R$4&lt;&gt;$C$17,"",IF($D$41="","",$C$4))</f>
        <v>0</v>
      </c>
      <c r="V135" s="5">
        <f>IF($R$4&lt;&gt;$C$17,"",IF($D$41="","",$D$41))</f>
        <v>46333</v>
      </c>
      <c r="W135" s="11">
        <f>IF($R$4&lt;&gt;$C$17,"",IF($V135="","",$E$41))</f>
        <v>0</v>
      </c>
      <c r="X135" s="11">
        <f t="shared" si="48"/>
        <v>0</v>
      </c>
      <c r="Y135" s="11">
        <f t="shared" si="49"/>
        <v>0</v>
      </c>
    </row>
    <row r="136" spans="20:25">
      <c r="T136">
        <f>IF($R$4&lt;&gt;$C$17,"",IF($D$41="","",$C$3))</f>
        <v>0</v>
      </c>
      <c r="U136">
        <f>IF($R$4&lt;&gt;$C$17,"",IF($D$41="","",$C$4))</f>
        <v>0</v>
      </c>
      <c r="V136" s="5">
        <f>IF($R$4&lt;&gt;$C$17,"",IF($D$41="","",$D$41))</f>
        <v>46333</v>
      </c>
      <c r="W136" s="11">
        <f>IF($R$4&lt;&gt;$C$17,"",IF($V136="","",$E$41))</f>
        <v>0</v>
      </c>
      <c r="X136" s="11">
        <f t="shared" si="48"/>
        <v>0</v>
      </c>
      <c r="Y136" s="11">
        <f t="shared" si="49"/>
        <v>0</v>
      </c>
    </row>
    <row r="137" spans="20:25">
      <c r="T137">
        <f>IF($D$42="","",$C$3)</f>
        <v>0</v>
      </c>
      <c r="U137">
        <f>IF($D$42="","",$C$4)</f>
        <v>0</v>
      </c>
      <c r="V137" s="5">
        <f>IF($D$42="","",$D$42)</f>
        <v>46334</v>
      </c>
      <c r="W137" s="11">
        <f>IF($V137="","",$E$42)</f>
        <v>0</v>
      </c>
      <c r="X137" s="11">
        <f t="shared" ref="X137:X142" si="50">IF($R$4=$C$17,$F$42,"")</f>
        <v>0</v>
      </c>
      <c r="Y137" s="11">
        <f t="shared" ref="Y137:Y142" si="51">IF($R$4=$C$17,$G$42,"")</f>
        <v>0</v>
      </c>
    </row>
    <row r="138" spans="20:25">
      <c r="T138">
        <f>IF($R$4&lt;&gt;$C$17,"",IF($D$42="","",$C$3))</f>
        <v>0</v>
      </c>
      <c r="U138">
        <f>IF($R$4&lt;&gt;$C$17,"",IF($D$42="","",$C$4))</f>
        <v>0</v>
      </c>
      <c r="V138" s="5">
        <f>IF($R$4&lt;&gt;$C$17,"",IF($D$42="","",$D$42))</f>
        <v>46334</v>
      </c>
      <c r="W138" s="11">
        <f>IF($R$4&lt;&gt;$C$17,"",IF($V138="","",$E$42))</f>
        <v>0</v>
      </c>
      <c r="X138" s="11">
        <f t="shared" si="50"/>
        <v>0</v>
      </c>
      <c r="Y138" s="11">
        <f t="shared" si="51"/>
        <v>0</v>
      </c>
    </row>
    <row r="139" spans="20:25">
      <c r="T139">
        <f>IF($R$4&lt;&gt;$C$17,"",IF($D$42="","",$C$3))</f>
        <v>0</v>
      </c>
      <c r="U139">
        <f>IF($R$4&lt;&gt;$C$17,"",IF($D$42="","",$C$4))</f>
        <v>0</v>
      </c>
      <c r="V139" s="5">
        <f>IF($R$4&lt;&gt;$C$17,"",IF($D$42="","",$D$42))</f>
        <v>46334</v>
      </c>
      <c r="W139" s="11">
        <f>IF($R$4&lt;&gt;$C$17,"",IF($V139="","",$E$42))</f>
        <v>0</v>
      </c>
      <c r="X139" s="11">
        <f t="shared" si="50"/>
        <v>0</v>
      </c>
      <c r="Y139" s="11">
        <f t="shared" si="51"/>
        <v>0</v>
      </c>
    </row>
    <row r="140" spans="20:25">
      <c r="T140">
        <f>IF($R$4&lt;&gt;$C$17,"",IF($D$42="","",$C$3))</f>
        <v>0</v>
      </c>
      <c r="U140">
        <f>IF($R$4&lt;&gt;$C$17,"",IF($D$42="","",$C$4))</f>
        <v>0</v>
      </c>
      <c r="V140" s="5">
        <f>IF($R$4&lt;&gt;$C$17,"",IF($D$42="","",$D$42))</f>
        <v>46334</v>
      </c>
      <c r="W140" s="11">
        <f>IF($R$4&lt;&gt;$C$17,"",IF($V140="","",$E$42))</f>
        <v>0</v>
      </c>
      <c r="X140" s="11">
        <f t="shared" si="50"/>
        <v>0</v>
      </c>
      <c r="Y140" s="11">
        <f t="shared" si="51"/>
        <v>0</v>
      </c>
    </row>
    <row r="141" spans="20:25">
      <c r="T141">
        <f>IF($R$4&lt;&gt;$C$17,"",IF($D$42="","",$C$3))</f>
        <v>0</v>
      </c>
      <c r="U141">
        <f>IF($R$4&lt;&gt;$C$17,"",IF($D$42="","",$C$4))</f>
        <v>0</v>
      </c>
      <c r="V141" s="5">
        <f>IF($R$4&lt;&gt;$C$17,"",IF($D$42="","",$D$42))</f>
        <v>46334</v>
      </c>
      <c r="W141" s="11">
        <f>IF($R$4&lt;&gt;$C$17,"",IF($V141="","",$E$42))</f>
        <v>0</v>
      </c>
      <c r="X141" s="11">
        <f t="shared" si="50"/>
        <v>0</v>
      </c>
      <c r="Y141" s="11">
        <f t="shared" si="51"/>
        <v>0</v>
      </c>
    </row>
    <row r="142" spans="20:25">
      <c r="T142">
        <f>IF($R$4&lt;&gt;$C$17,"",IF($D$42="","",$C$3))</f>
        <v>0</v>
      </c>
      <c r="U142">
        <f>IF($R$4&lt;&gt;$C$17,"",IF($D$42="","",$C$4))</f>
        <v>0</v>
      </c>
      <c r="V142" s="5">
        <f>IF($R$4&lt;&gt;$C$17,"",IF($D$42="","",$D$42))</f>
        <v>46334</v>
      </c>
      <c r="W142" s="11">
        <f>IF($R$4&lt;&gt;$C$17,"",IF($V142="","",$E$42))</f>
        <v>0</v>
      </c>
      <c r="X142" s="11">
        <f t="shared" si="50"/>
        <v>0</v>
      </c>
      <c r="Y142" s="11">
        <f t="shared" si="51"/>
        <v>0</v>
      </c>
    </row>
    <row r="143" spans="20:25">
      <c r="T143">
        <f>IF($D$43="","",$C$3)</f>
        <v>0</v>
      </c>
      <c r="U143">
        <f>IF($D$43="","",$C$4)</f>
        <v>0</v>
      </c>
      <c r="V143" s="5">
        <f>IF($D$43="","",$D$43)</f>
        <v>46340</v>
      </c>
      <c r="W143" s="11">
        <f>IF($V143="","",$E$43)</f>
        <v>0</v>
      </c>
      <c r="X143" s="11">
        <f t="shared" ref="X143:X148" si="52">IF($R$4=$C$17,$F$43,"")</f>
        <v>0</v>
      </c>
      <c r="Y143" s="11">
        <f t="shared" ref="Y143:Y148" si="53">IF($R$4=$C$17,$G$43,"")</f>
        <v>0</v>
      </c>
    </row>
    <row r="144" spans="20:25">
      <c r="T144">
        <f>IF($R$4&lt;&gt;$C$17,"",IF($D$43="","",$C$3))</f>
        <v>0</v>
      </c>
      <c r="U144">
        <f>IF($R$4&lt;&gt;$C$17,"",IF($D$43="","",$C$4))</f>
        <v>0</v>
      </c>
      <c r="V144" s="5">
        <f>IF($R$4&lt;&gt;$C$17,"",IF($D$43="","",$D$43))</f>
        <v>46340</v>
      </c>
      <c r="W144" s="11">
        <f>IF($R$4&lt;&gt;$C$17,"",IF($V144="","",$E$43))</f>
        <v>0</v>
      </c>
      <c r="X144" s="11">
        <f t="shared" si="52"/>
        <v>0</v>
      </c>
      <c r="Y144" s="11">
        <f t="shared" si="53"/>
        <v>0</v>
      </c>
    </row>
    <row r="145" spans="20:25">
      <c r="T145">
        <f>IF($R$4&lt;&gt;$C$17,"",IF($D$43="","",$C$3))</f>
        <v>0</v>
      </c>
      <c r="U145">
        <f>IF($R$4&lt;&gt;$C$17,"",IF($D$43="","",$C$4))</f>
        <v>0</v>
      </c>
      <c r="V145" s="5">
        <f>IF($R$4&lt;&gt;$C$17,"",IF($D$43="","",$D$43))</f>
        <v>46340</v>
      </c>
      <c r="W145" s="11">
        <f>IF($R$4&lt;&gt;$C$17,"",IF($V145="","",$E$43))</f>
        <v>0</v>
      </c>
      <c r="X145" s="11">
        <f t="shared" si="52"/>
        <v>0</v>
      </c>
      <c r="Y145" s="11">
        <f t="shared" si="53"/>
        <v>0</v>
      </c>
    </row>
    <row r="146" spans="20:25">
      <c r="T146">
        <f>IF($R$4&lt;&gt;$C$17,"",IF($D$43="","",$C$3))</f>
        <v>0</v>
      </c>
      <c r="U146">
        <f>IF($R$4&lt;&gt;$C$17,"",IF($D$43="","",$C$4))</f>
        <v>0</v>
      </c>
      <c r="V146" s="5">
        <f>IF($R$4&lt;&gt;$C$17,"",IF($D$43="","",$D$43))</f>
        <v>46340</v>
      </c>
      <c r="W146" s="11">
        <f>IF($R$4&lt;&gt;$C$17,"",IF($V146="","",$E$43))</f>
        <v>0</v>
      </c>
      <c r="X146" s="11">
        <f t="shared" si="52"/>
        <v>0</v>
      </c>
      <c r="Y146" s="11">
        <f t="shared" si="53"/>
        <v>0</v>
      </c>
    </row>
    <row r="147" spans="20:25">
      <c r="T147">
        <f>IF($R$4&lt;&gt;$C$17,"",IF($D$43="","",$C$3))</f>
        <v>0</v>
      </c>
      <c r="U147">
        <f>IF($R$4&lt;&gt;$C$17,"",IF($D$43="","",$C$4))</f>
        <v>0</v>
      </c>
      <c r="V147" s="5">
        <f>IF($R$4&lt;&gt;$C$17,"",IF($D$43="","",$D$43))</f>
        <v>46340</v>
      </c>
      <c r="W147" s="11">
        <f>IF($R$4&lt;&gt;$C$17,"",IF($V147="","",$E$43))</f>
        <v>0</v>
      </c>
      <c r="X147" s="11">
        <f t="shared" si="52"/>
        <v>0</v>
      </c>
      <c r="Y147" s="11">
        <f t="shared" si="53"/>
        <v>0</v>
      </c>
    </row>
    <row r="148" spans="20:25">
      <c r="T148">
        <f>IF($R$4&lt;&gt;$C$17,"",IF($D$43="","",$C$3))</f>
        <v>0</v>
      </c>
      <c r="U148">
        <f>IF($R$4&lt;&gt;$C$17,"",IF($D$43="","",$C$4))</f>
        <v>0</v>
      </c>
      <c r="V148" s="5">
        <f>IF($R$4&lt;&gt;$C$17,"",IF($D$43="","",$D$43))</f>
        <v>46340</v>
      </c>
      <c r="W148" s="11">
        <f>IF($R$4&lt;&gt;$C$17,"",IF($V148="","",$E$43))</f>
        <v>0</v>
      </c>
      <c r="X148" s="11">
        <f t="shared" si="52"/>
        <v>0</v>
      </c>
      <c r="Y148" s="11">
        <f t="shared" si="53"/>
        <v>0</v>
      </c>
    </row>
    <row r="149" spans="20:25">
      <c r="T149">
        <f>IF($D$44="","",$C$3)</f>
        <v>0</v>
      </c>
      <c r="U149">
        <f>IF($D$44="","",$C$4)</f>
        <v>0</v>
      </c>
      <c r="V149" s="5">
        <f>IF($D$44="","",$D$44)</f>
        <v>46341</v>
      </c>
      <c r="W149" s="11">
        <f>IF($V149="","",$E$44)</f>
        <v>0</v>
      </c>
      <c r="X149" s="11">
        <f t="shared" ref="X149:X154" si="54">IF($R$4=$C$17,$F$44,"")</f>
        <v>0</v>
      </c>
      <c r="Y149" s="11">
        <f t="shared" ref="Y149:Y154" si="55">IF($R$4=$C$17,$G$44,"")</f>
        <v>0</v>
      </c>
    </row>
    <row r="150" spans="20:25">
      <c r="T150">
        <f>IF($R$4&lt;&gt;$C$17,"",IF($D$44="","",$C$3))</f>
        <v>0</v>
      </c>
      <c r="U150">
        <f>IF($R$4&lt;&gt;$C$17,"",IF($D$44="","",$C$4))</f>
        <v>0</v>
      </c>
      <c r="V150" s="5">
        <f>IF($R$4&lt;&gt;$C$17,"",IF($D$44="","",$D$44))</f>
        <v>46341</v>
      </c>
      <c r="W150" s="11">
        <f>IF($R$4&lt;&gt;$C$17,"",IF($V150="","",$E$44))</f>
        <v>0</v>
      </c>
      <c r="X150" s="11">
        <f t="shared" si="54"/>
        <v>0</v>
      </c>
      <c r="Y150" s="11">
        <f t="shared" si="55"/>
        <v>0</v>
      </c>
    </row>
    <row r="151" spans="20:25">
      <c r="T151">
        <f>IF($R$4&lt;&gt;$C$17,"",IF($D$44="","",$C$3))</f>
        <v>0</v>
      </c>
      <c r="U151">
        <f>IF($R$4&lt;&gt;$C$17,"",IF($D$44="","",$C$4))</f>
        <v>0</v>
      </c>
      <c r="V151" s="5">
        <f>IF($R$4&lt;&gt;$C$17,"",IF($D$44="","",$D$44))</f>
        <v>46341</v>
      </c>
      <c r="W151" s="11">
        <f>IF($R$4&lt;&gt;$C$17,"",IF($V151="","",$E$44))</f>
        <v>0</v>
      </c>
      <c r="X151" s="11">
        <f t="shared" si="54"/>
        <v>0</v>
      </c>
      <c r="Y151" s="11">
        <f t="shared" si="55"/>
        <v>0</v>
      </c>
    </row>
    <row r="152" spans="20:25">
      <c r="T152">
        <f>IF($R$4&lt;&gt;$C$17,"",IF($D$44="","",$C$3))</f>
        <v>0</v>
      </c>
      <c r="U152">
        <f>IF($R$4&lt;&gt;$C$17,"",IF($D$44="","",$C$4))</f>
        <v>0</v>
      </c>
      <c r="V152" s="5">
        <f>IF($R$4&lt;&gt;$C$17,"",IF($D$44="","",$D$44))</f>
        <v>46341</v>
      </c>
      <c r="W152" s="11">
        <f>IF($R$4&lt;&gt;$C$17,"",IF($V152="","",$E$44))</f>
        <v>0</v>
      </c>
      <c r="X152" s="11">
        <f t="shared" si="54"/>
        <v>0</v>
      </c>
      <c r="Y152" s="11">
        <f t="shared" si="55"/>
        <v>0</v>
      </c>
    </row>
    <row r="153" spans="20:25">
      <c r="T153">
        <f>IF($R$4&lt;&gt;$C$17,"",IF($D$44="","",$C$3))</f>
        <v>0</v>
      </c>
      <c r="U153">
        <f>IF($R$4&lt;&gt;$C$17,"",IF($D$44="","",$C$4))</f>
        <v>0</v>
      </c>
      <c r="V153" s="5">
        <f>IF($R$4&lt;&gt;$C$17,"",IF($D$44="","",$D$44))</f>
        <v>46341</v>
      </c>
      <c r="W153" s="11">
        <f>IF($R$4&lt;&gt;$C$17,"",IF($V153="","",$E$44))</f>
        <v>0</v>
      </c>
      <c r="X153" s="11">
        <f t="shared" si="54"/>
        <v>0</v>
      </c>
      <c r="Y153" s="11">
        <f t="shared" si="55"/>
        <v>0</v>
      </c>
    </row>
    <row r="154" spans="20:25">
      <c r="T154">
        <f>IF($R$4&lt;&gt;$C$17,"",IF($D$44="","",$C$3))</f>
        <v>0</v>
      </c>
      <c r="U154">
        <f>IF($R$4&lt;&gt;$C$17,"",IF($D$44="","",$C$4))</f>
        <v>0</v>
      </c>
      <c r="V154" s="5">
        <f>IF($R$4&lt;&gt;$C$17,"",IF($D$44="","",$D$44))</f>
        <v>46341</v>
      </c>
      <c r="W154" s="11">
        <f>IF($R$4&lt;&gt;$C$17,"",IF($V154="","",$E$44))</f>
        <v>0</v>
      </c>
      <c r="X154" s="11">
        <f t="shared" si="54"/>
        <v>0</v>
      </c>
      <c r="Y154" s="11">
        <f t="shared" si="55"/>
        <v>0</v>
      </c>
    </row>
    <row r="155" spans="20:25">
      <c r="T155">
        <f>IF($D$45="","",$C$3)</f>
        <v>0</v>
      </c>
      <c r="U155">
        <f>IF($D$45="","",$C$4)</f>
        <v>0</v>
      </c>
      <c r="V155" s="5">
        <f>IF($D$45="","",$D$45)</f>
        <v>46347</v>
      </c>
      <c r="W155" s="11">
        <f>IF($V155="","",$E$45)</f>
        <v>0</v>
      </c>
      <c r="X155" s="11">
        <f t="shared" ref="X155:X160" si="56">IF($R$4=$C$17,$F$45,"")</f>
        <v>0</v>
      </c>
      <c r="Y155" s="11">
        <f t="shared" ref="Y155:Y160" si="57">IF($R$4=$C$17,$G$45,"")</f>
        <v>0</v>
      </c>
    </row>
    <row r="156" spans="20:25">
      <c r="T156">
        <f>IF($R$4&lt;&gt;$C$17,"",IF($D$45="","",$C$3))</f>
        <v>0</v>
      </c>
      <c r="U156">
        <f>IF($R$4&lt;&gt;$C$17,"",IF($D$45="","",$C$4))</f>
        <v>0</v>
      </c>
      <c r="V156" s="5">
        <f>IF($R$4&lt;&gt;$C$17,"",IF($D$45="","",$D$45))</f>
        <v>46347</v>
      </c>
      <c r="W156" s="11">
        <f>IF($R$4&lt;&gt;$C$17,"",IF($V156="","",$E$45))</f>
        <v>0</v>
      </c>
      <c r="X156" s="11">
        <f t="shared" si="56"/>
        <v>0</v>
      </c>
      <c r="Y156" s="11">
        <f t="shared" si="57"/>
        <v>0</v>
      </c>
    </row>
    <row r="157" spans="20:25">
      <c r="T157">
        <f>IF($R$4&lt;&gt;$C$17,"",IF($D$45="","",$C$3))</f>
        <v>0</v>
      </c>
      <c r="U157">
        <f>IF($R$4&lt;&gt;$C$17,"",IF($D$45="","",$C$4))</f>
        <v>0</v>
      </c>
      <c r="V157" s="5">
        <f>IF($R$4&lt;&gt;$C$17,"",IF($D$45="","",$D$45))</f>
        <v>46347</v>
      </c>
      <c r="W157" s="11">
        <f>IF($R$4&lt;&gt;$C$17,"",IF($V157="","",$E$45))</f>
        <v>0</v>
      </c>
      <c r="X157" s="11">
        <f t="shared" si="56"/>
        <v>0</v>
      </c>
      <c r="Y157" s="11">
        <f t="shared" si="57"/>
        <v>0</v>
      </c>
    </row>
    <row r="158" spans="20:25">
      <c r="T158">
        <f>IF($R$4&lt;&gt;$C$17,"",IF($D$45="","",$C$3))</f>
        <v>0</v>
      </c>
      <c r="U158">
        <f>IF($R$4&lt;&gt;$C$17,"",IF($D$45="","",$C$4))</f>
        <v>0</v>
      </c>
      <c r="V158" s="5">
        <f>IF($R$4&lt;&gt;$C$17,"",IF($D$45="","",$D$45))</f>
        <v>46347</v>
      </c>
      <c r="W158" s="11">
        <f>IF($R$4&lt;&gt;$C$17,"",IF($V158="","",$E$45))</f>
        <v>0</v>
      </c>
      <c r="X158" s="11">
        <f t="shared" si="56"/>
        <v>0</v>
      </c>
      <c r="Y158" s="11">
        <f t="shared" si="57"/>
        <v>0</v>
      </c>
    </row>
    <row r="159" spans="20:25">
      <c r="T159">
        <f>IF($R$4&lt;&gt;$C$17,"",IF($D$45="","",$C$3))</f>
        <v>0</v>
      </c>
      <c r="U159">
        <f>IF($R$4&lt;&gt;$C$17,"",IF($D$45="","",$C$4))</f>
        <v>0</v>
      </c>
      <c r="V159" s="5">
        <f>IF($R$4&lt;&gt;$C$17,"",IF($D$45="","",$D$45))</f>
        <v>46347</v>
      </c>
      <c r="W159" s="11">
        <f>IF($R$4&lt;&gt;$C$17,"",IF($V159="","",$E$45))</f>
        <v>0</v>
      </c>
      <c r="X159" s="11">
        <f t="shared" si="56"/>
        <v>0</v>
      </c>
      <c r="Y159" s="11">
        <f t="shared" si="57"/>
        <v>0</v>
      </c>
    </row>
    <row r="160" spans="20:25">
      <c r="T160">
        <f>IF($R$4&lt;&gt;$C$17,"",IF($D$45="","",$C$3))</f>
        <v>0</v>
      </c>
      <c r="U160">
        <f>IF($R$4&lt;&gt;$C$17,"",IF($D$45="","",$C$4))</f>
        <v>0</v>
      </c>
      <c r="V160" s="5">
        <f>IF($R$4&lt;&gt;$C$17,"",IF($D$45="","",$D$45))</f>
        <v>46347</v>
      </c>
      <c r="W160" s="11">
        <f>IF($R$4&lt;&gt;$C$17,"",IF($V160="","",$E$45))</f>
        <v>0</v>
      </c>
      <c r="X160" s="11">
        <f t="shared" si="56"/>
        <v>0</v>
      </c>
      <c r="Y160" s="11">
        <f t="shared" si="57"/>
        <v>0</v>
      </c>
    </row>
    <row r="161" spans="20:25">
      <c r="T161">
        <f>IF($D$46="","",$C$3)</f>
        <v>0</v>
      </c>
      <c r="U161">
        <f>IF($D$46="","",$C$4)</f>
        <v>0</v>
      </c>
      <c r="V161" s="5">
        <f>IF($D$46="","",$D$46)</f>
        <v>46348</v>
      </c>
      <c r="W161" s="11">
        <f>IF($V161="","",$E$46)</f>
        <v>0</v>
      </c>
      <c r="X161" s="11">
        <f t="shared" ref="X161:X166" si="58">IF($R$4=$C$17,$F$46,"")</f>
        <v>0</v>
      </c>
      <c r="Y161" s="11">
        <f t="shared" ref="Y161:Y166" si="59">IF($R$4=$C$17,$G$46,"")</f>
        <v>0</v>
      </c>
    </row>
    <row r="162" spans="20:25">
      <c r="T162">
        <f>IF($R$4&lt;&gt;$C$17,"",IF($D$46="","",$C$3))</f>
        <v>0</v>
      </c>
      <c r="U162">
        <f>IF($R$4&lt;&gt;$C$17,"",IF($D$46="","",$C$4))</f>
        <v>0</v>
      </c>
      <c r="V162" s="5">
        <f>IF($R$4&lt;&gt;$C$17,"",IF($D$46="","",$D$46))</f>
        <v>46348</v>
      </c>
      <c r="W162" s="11">
        <f>IF($R$4&lt;&gt;$C$17,"",IF($V162="","",$E$46))</f>
        <v>0</v>
      </c>
      <c r="X162" s="11">
        <f t="shared" si="58"/>
        <v>0</v>
      </c>
      <c r="Y162" s="11">
        <f t="shared" si="59"/>
        <v>0</v>
      </c>
    </row>
    <row r="163" spans="20:25">
      <c r="T163">
        <f>IF($R$4&lt;&gt;$C$17,"",IF($D$46="","",$C$3))</f>
        <v>0</v>
      </c>
      <c r="U163">
        <f>IF($R$4&lt;&gt;$C$17,"",IF($D$46="","",$C$4))</f>
        <v>0</v>
      </c>
      <c r="V163" s="5">
        <f>IF($R$4&lt;&gt;$C$17,"",IF($D$46="","",$D$46))</f>
        <v>46348</v>
      </c>
      <c r="W163" s="11">
        <f>IF($R$4&lt;&gt;$C$17,"",IF($V163="","",$E$46))</f>
        <v>0</v>
      </c>
      <c r="X163" s="11">
        <f t="shared" si="58"/>
        <v>0</v>
      </c>
      <c r="Y163" s="11">
        <f t="shared" si="59"/>
        <v>0</v>
      </c>
    </row>
    <row r="164" spans="20:25">
      <c r="T164">
        <f>IF($R$4&lt;&gt;$C$17,"",IF($D$46="","",$C$3))</f>
        <v>0</v>
      </c>
      <c r="U164">
        <f>IF($R$4&lt;&gt;$C$17,"",IF($D$46="","",$C$4))</f>
        <v>0</v>
      </c>
      <c r="V164" s="5">
        <f>IF($R$4&lt;&gt;$C$17,"",IF($D$46="","",$D$46))</f>
        <v>46348</v>
      </c>
      <c r="W164" s="11">
        <f>IF($R$4&lt;&gt;$C$17,"",IF($V164="","",$E$46))</f>
        <v>0</v>
      </c>
      <c r="X164" s="11">
        <f t="shared" si="58"/>
        <v>0</v>
      </c>
      <c r="Y164" s="11">
        <f t="shared" si="59"/>
        <v>0</v>
      </c>
    </row>
    <row r="165" spans="20:25">
      <c r="T165">
        <f>IF($R$4&lt;&gt;$C$17,"",IF($D$46="","",$C$3))</f>
        <v>0</v>
      </c>
      <c r="U165">
        <f>IF($R$4&lt;&gt;$C$17,"",IF($D$46="","",$C$4))</f>
        <v>0</v>
      </c>
      <c r="V165" s="5">
        <f>IF($R$4&lt;&gt;$C$17,"",IF($D$46="","",$D$46))</f>
        <v>46348</v>
      </c>
      <c r="W165" s="11">
        <f>IF($R$4&lt;&gt;$C$17,"",IF($V165="","",$E$46))</f>
        <v>0</v>
      </c>
      <c r="X165" s="11">
        <f t="shared" si="58"/>
        <v>0</v>
      </c>
      <c r="Y165" s="11">
        <f t="shared" si="59"/>
        <v>0</v>
      </c>
    </row>
    <row r="166" spans="20:25">
      <c r="T166">
        <f>IF($R$4&lt;&gt;$C$17,"",IF($D$46="","",$C$3))</f>
        <v>0</v>
      </c>
      <c r="U166">
        <f>IF($R$4&lt;&gt;$C$17,"",IF($D$46="","",$C$4))</f>
        <v>0</v>
      </c>
      <c r="V166" s="5">
        <f>IF($R$4&lt;&gt;$C$17,"",IF($D$46="","",$D$46))</f>
        <v>46348</v>
      </c>
      <c r="W166" s="11">
        <f>IF($R$4&lt;&gt;$C$17,"",IF($V166="","",$E$46))</f>
        <v>0</v>
      </c>
      <c r="X166" s="11">
        <f t="shared" si="58"/>
        <v>0</v>
      </c>
      <c r="Y166" s="11">
        <f t="shared" si="59"/>
        <v>0</v>
      </c>
    </row>
    <row r="167" spans="20:25">
      <c r="T167">
        <f>IF($D$47="","",$C$3)</f>
        <v>0</v>
      </c>
      <c r="U167">
        <f>IF($D$47="","",$C$4)</f>
        <v>0</v>
      </c>
      <c r="V167" s="5">
        <f>IF($D$47="","",$D$47)</f>
        <v>46354</v>
      </c>
      <c r="W167" s="11">
        <f>IF($V167="","",$E$47)</f>
        <v>0</v>
      </c>
      <c r="X167" s="11">
        <f t="shared" ref="X167:X172" si="60">IF($R$4=$C$17,$F$47,"")</f>
        <v>0</v>
      </c>
      <c r="Y167" s="11">
        <f t="shared" ref="Y167:Y172" si="61">IF($R$4=$C$17,$G$47,"")</f>
        <v>0</v>
      </c>
    </row>
    <row r="168" spans="20:25">
      <c r="T168">
        <f>IF($R$4&lt;&gt;$C$17,"",IF($D$47="","",$C$3))</f>
        <v>0</v>
      </c>
      <c r="U168">
        <f>IF($R$4&lt;&gt;$C$17,"",IF($D$47="","",$C$4))</f>
        <v>0</v>
      </c>
      <c r="V168" s="5">
        <f>IF($R$4&lt;&gt;$C$17,"",IF($D$47="","",$D$47))</f>
        <v>46354</v>
      </c>
      <c r="W168" s="11">
        <f>IF($R$4&lt;&gt;$C$17,"",IF($V168="","",$E$47))</f>
        <v>0</v>
      </c>
      <c r="X168" s="11">
        <f t="shared" si="60"/>
        <v>0</v>
      </c>
      <c r="Y168" s="11">
        <f t="shared" si="61"/>
        <v>0</v>
      </c>
    </row>
    <row r="169" spans="20:25">
      <c r="T169">
        <f>IF($R$4&lt;&gt;$C$17,"",IF($D$47="","",$C$3))</f>
        <v>0</v>
      </c>
      <c r="U169">
        <f>IF($R$4&lt;&gt;$C$17,"",IF($D$47="","",$C$4))</f>
        <v>0</v>
      </c>
      <c r="V169" s="5">
        <f>IF($R$4&lt;&gt;$C$17,"",IF($D$47="","",$D$47))</f>
        <v>46354</v>
      </c>
      <c r="W169" s="11">
        <f>IF($R$4&lt;&gt;$C$17,"",IF($V169="","",$E$47))</f>
        <v>0</v>
      </c>
      <c r="X169" s="11">
        <f t="shared" si="60"/>
        <v>0</v>
      </c>
      <c r="Y169" s="11">
        <f t="shared" si="61"/>
        <v>0</v>
      </c>
    </row>
    <row r="170" spans="20:25">
      <c r="T170">
        <f>IF($R$4&lt;&gt;$C$17,"",IF($D$47="","",$C$3))</f>
        <v>0</v>
      </c>
      <c r="U170">
        <f>IF($R$4&lt;&gt;$C$17,"",IF($D$47="","",$C$4))</f>
        <v>0</v>
      </c>
      <c r="V170" s="5">
        <f>IF($R$4&lt;&gt;$C$17,"",IF($D$47="","",$D$47))</f>
        <v>46354</v>
      </c>
      <c r="W170" s="11">
        <f>IF($R$4&lt;&gt;$C$17,"",IF($V170="","",$E$47))</f>
        <v>0</v>
      </c>
      <c r="X170" s="11">
        <f t="shared" si="60"/>
        <v>0</v>
      </c>
      <c r="Y170" s="11">
        <f t="shared" si="61"/>
        <v>0</v>
      </c>
    </row>
    <row r="171" spans="20:25">
      <c r="T171">
        <f>IF($R$4&lt;&gt;$C$17,"",IF($D$47="","",$C$3))</f>
        <v>0</v>
      </c>
      <c r="U171">
        <f>IF($R$4&lt;&gt;$C$17,"",IF($D$47="","",$C$4))</f>
        <v>0</v>
      </c>
      <c r="V171" s="5">
        <f>IF($R$4&lt;&gt;$C$17,"",IF($D$47="","",$D$47))</f>
        <v>46354</v>
      </c>
      <c r="W171" s="11">
        <f>IF($R$4&lt;&gt;$C$17,"",IF($V171="","",$E$47))</f>
        <v>0</v>
      </c>
      <c r="X171" s="11">
        <f t="shared" si="60"/>
        <v>0</v>
      </c>
      <c r="Y171" s="11">
        <f t="shared" si="61"/>
        <v>0</v>
      </c>
    </row>
    <row r="172" spans="20:25">
      <c r="T172">
        <f>IF($R$4&lt;&gt;$C$17,"",IF($D$47="","",$C$3))</f>
        <v>0</v>
      </c>
      <c r="U172">
        <f>IF($R$4&lt;&gt;$C$17,"",IF($D$47="","",$C$4))</f>
        <v>0</v>
      </c>
      <c r="V172" s="5">
        <f>IF($R$4&lt;&gt;$C$17,"",IF($D$47="","",$D$47))</f>
        <v>46354</v>
      </c>
      <c r="W172" s="11">
        <f>IF($R$4&lt;&gt;$C$17,"",IF($V172="","",$E$47))</f>
        <v>0</v>
      </c>
      <c r="X172" s="11">
        <f t="shared" si="60"/>
        <v>0</v>
      </c>
      <c r="Y172" s="11">
        <f t="shared" si="61"/>
        <v>0</v>
      </c>
    </row>
    <row r="173" spans="20:25">
      <c r="T173">
        <f>IF($D$48="","",$C$3)</f>
        <v>0</v>
      </c>
      <c r="U173">
        <f>IF($D$48="","",$C$4)</f>
        <v>0</v>
      </c>
      <c r="V173" s="5">
        <f>IF($D$48="","",$D$48)</f>
        <v>46355</v>
      </c>
      <c r="W173" s="11">
        <f>IF($V173="","",$E$48)</f>
        <v>0</v>
      </c>
      <c r="X173" s="11">
        <f t="shared" ref="X173:X178" si="62">IF($R$4=$C$17,$F$48,"")</f>
        <v>0</v>
      </c>
      <c r="Y173" s="11">
        <f t="shared" ref="Y173:Y178" si="63">IF($R$4=$C$17,$G$48,"")</f>
        <v>0</v>
      </c>
    </row>
    <row r="174" spans="20:25">
      <c r="T174">
        <f>IF($R$4&lt;&gt;$C$17,"",IF($D$48="","",$C$3))</f>
        <v>0</v>
      </c>
      <c r="U174">
        <f>IF($R$4&lt;&gt;$C$17,"",IF($D$48="","",$C$4))</f>
        <v>0</v>
      </c>
      <c r="V174" s="5">
        <f>IF($R$4&lt;&gt;$C$17,"",IF($D$48="","",$D$48))</f>
        <v>46355</v>
      </c>
      <c r="W174" s="11">
        <f>IF($R$4&lt;&gt;$C$17,"",IF($V174="","",$E$48))</f>
        <v>0</v>
      </c>
      <c r="X174" s="11">
        <f t="shared" si="62"/>
        <v>0</v>
      </c>
      <c r="Y174" s="11">
        <f t="shared" si="63"/>
        <v>0</v>
      </c>
    </row>
    <row r="175" spans="20:25">
      <c r="T175">
        <f>IF($R$4&lt;&gt;$C$17,"",IF($D$48="","",$C$3))</f>
        <v>0</v>
      </c>
      <c r="U175">
        <f>IF($R$4&lt;&gt;$C$17,"",IF($D$48="","",$C$4))</f>
        <v>0</v>
      </c>
      <c r="V175" s="5">
        <f>IF($R$4&lt;&gt;$C$17,"",IF($D$48="","",$D$48))</f>
        <v>46355</v>
      </c>
      <c r="W175" s="11">
        <f>IF($R$4&lt;&gt;$C$17,"",IF($V175="","",$E$48))</f>
        <v>0</v>
      </c>
      <c r="X175" s="11">
        <f t="shared" si="62"/>
        <v>0</v>
      </c>
      <c r="Y175" s="11">
        <f t="shared" si="63"/>
        <v>0</v>
      </c>
    </row>
    <row r="176" spans="20:25">
      <c r="T176">
        <f>IF($R$4&lt;&gt;$C$17,"",IF($D$48="","",$C$3))</f>
        <v>0</v>
      </c>
      <c r="U176">
        <f>IF($R$4&lt;&gt;$C$17,"",IF($D$48="","",$C$4))</f>
        <v>0</v>
      </c>
      <c r="V176" s="5">
        <f>IF($R$4&lt;&gt;$C$17,"",IF($D$48="","",$D$48))</f>
        <v>46355</v>
      </c>
      <c r="W176" s="11">
        <f>IF($R$4&lt;&gt;$C$17,"",IF($V176="","",$E$48))</f>
        <v>0</v>
      </c>
      <c r="X176" s="11">
        <f t="shared" si="62"/>
        <v>0</v>
      </c>
      <c r="Y176" s="11">
        <f t="shared" si="63"/>
        <v>0</v>
      </c>
    </row>
    <row r="177" spans="20:25">
      <c r="T177">
        <f>IF($R$4&lt;&gt;$C$17,"",IF($D$48="","",$C$3))</f>
        <v>0</v>
      </c>
      <c r="U177">
        <f>IF($R$4&lt;&gt;$C$17,"",IF($D$48="","",$C$4))</f>
        <v>0</v>
      </c>
      <c r="V177" s="5">
        <f>IF($R$4&lt;&gt;$C$17,"",IF($D$48="","",$D$48))</f>
        <v>46355</v>
      </c>
      <c r="W177" s="11">
        <f>IF($R$4&lt;&gt;$C$17,"",IF($V177="","",$E$48))</f>
        <v>0</v>
      </c>
      <c r="X177" s="11">
        <f t="shared" si="62"/>
        <v>0</v>
      </c>
      <c r="Y177" s="11">
        <f t="shared" si="63"/>
        <v>0</v>
      </c>
    </row>
    <row r="178" spans="20:25">
      <c r="T178">
        <f>IF($R$4&lt;&gt;$C$17,"",IF($D$48="","",$C$3))</f>
        <v>0</v>
      </c>
      <c r="U178">
        <f>IF($R$4&lt;&gt;$C$17,"",IF($D$48="","",$C$4))</f>
        <v>0</v>
      </c>
      <c r="V178" s="5">
        <f>IF($R$4&lt;&gt;$C$17,"",IF($D$48="","",$D$48))</f>
        <v>46355</v>
      </c>
      <c r="W178" s="11">
        <f>IF($R$4&lt;&gt;$C$17,"",IF($V178="","",$E$48))</f>
        <v>0</v>
      </c>
      <c r="X178" s="11">
        <f t="shared" si="62"/>
        <v>0</v>
      </c>
      <c r="Y178" s="11">
        <f t="shared" si="63"/>
        <v>0</v>
      </c>
    </row>
    <row r="179" spans="20:25">
      <c r="T179">
        <f>IF($D$49="","",$C$3)</f>
        <v>0</v>
      </c>
      <c r="U179">
        <f>IF($D$49="","",$C$4)</f>
        <v>0</v>
      </c>
      <c r="V179" s="5">
        <f>IF($D$49="","",$D$49)</f>
        <v>46361</v>
      </c>
      <c r="W179" s="11">
        <f>IF($V179="","",$E$49)</f>
        <v>0</v>
      </c>
      <c r="X179" s="11">
        <f t="shared" ref="X179:X184" si="64">IF($R$4=$C$17,$F$49,"")</f>
        <v>0</v>
      </c>
      <c r="Y179" s="11">
        <f t="shared" ref="Y179:Y184" si="65">IF($R$4=$C$17,$G$49,"")</f>
        <v>0</v>
      </c>
    </row>
    <row r="180" spans="20:25">
      <c r="T180">
        <f>IF($R$4&lt;&gt;$C$17,"",IF($D$49="","",$C$3))</f>
        <v>0</v>
      </c>
      <c r="U180">
        <f>IF($R$4&lt;&gt;$C$17,"",IF($D$49="","",$C$4))</f>
        <v>0</v>
      </c>
      <c r="V180" s="5">
        <f>IF($R$4&lt;&gt;$C$17,"",IF($D$49="","",$D$49))</f>
        <v>46361</v>
      </c>
      <c r="W180" s="11">
        <f>IF($R$4&lt;&gt;$C$17,"",IF($V180="","",$E$49))</f>
        <v>0</v>
      </c>
      <c r="X180" s="11">
        <f t="shared" si="64"/>
        <v>0</v>
      </c>
      <c r="Y180" s="11">
        <f t="shared" si="65"/>
        <v>0</v>
      </c>
    </row>
    <row r="181" spans="20:25">
      <c r="T181">
        <f>IF($R$4&lt;&gt;$C$17,"",IF($D$49="","",$C$3))</f>
        <v>0</v>
      </c>
      <c r="U181">
        <f>IF($R$4&lt;&gt;$C$17,"",IF($D$49="","",$C$4))</f>
        <v>0</v>
      </c>
      <c r="V181" s="5">
        <f>IF($R$4&lt;&gt;$C$17,"",IF($D$49="","",$D$49))</f>
        <v>46361</v>
      </c>
      <c r="W181" s="11">
        <f>IF($R$4&lt;&gt;$C$17,"",IF($V181="","",$E$49))</f>
        <v>0</v>
      </c>
      <c r="X181" s="11">
        <f t="shared" si="64"/>
        <v>0</v>
      </c>
      <c r="Y181" s="11">
        <f t="shared" si="65"/>
        <v>0</v>
      </c>
    </row>
    <row r="182" spans="20:25">
      <c r="T182">
        <f>IF($R$4&lt;&gt;$C$17,"",IF($D$49="","",$C$3))</f>
        <v>0</v>
      </c>
      <c r="U182">
        <f>IF($R$4&lt;&gt;$C$17,"",IF($D$49="","",$C$4))</f>
        <v>0</v>
      </c>
      <c r="V182" s="5">
        <f>IF($R$4&lt;&gt;$C$17,"",IF($D$49="","",$D$49))</f>
        <v>46361</v>
      </c>
      <c r="W182" s="11">
        <f>IF($R$4&lt;&gt;$C$17,"",IF($V182="","",$E$49))</f>
        <v>0</v>
      </c>
      <c r="X182" s="11">
        <f t="shared" si="64"/>
        <v>0</v>
      </c>
      <c r="Y182" s="11">
        <f t="shared" si="65"/>
        <v>0</v>
      </c>
    </row>
    <row r="183" spans="20:25">
      <c r="T183">
        <f>IF($R$4&lt;&gt;$C$17,"",IF($D$49="","",$C$3))</f>
        <v>0</v>
      </c>
      <c r="U183">
        <f>IF($R$4&lt;&gt;$C$17,"",IF($D$49="","",$C$4))</f>
        <v>0</v>
      </c>
      <c r="V183" s="5">
        <f>IF($R$4&lt;&gt;$C$17,"",IF($D$49="","",$D$49))</f>
        <v>46361</v>
      </c>
      <c r="W183" s="11">
        <f>IF($R$4&lt;&gt;$C$17,"",IF($V183="","",$E$49))</f>
        <v>0</v>
      </c>
      <c r="X183" s="11">
        <f t="shared" si="64"/>
        <v>0</v>
      </c>
      <c r="Y183" s="11">
        <f t="shared" si="65"/>
        <v>0</v>
      </c>
    </row>
    <row r="184" spans="20:25">
      <c r="T184">
        <f>IF($R$4&lt;&gt;$C$17,"",IF($D$49="","",$C$3))</f>
        <v>0</v>
      </c>
      <c r="U184">
        <f>IF($R$4&lt;&gt;$C$17,"",IF($D$49="","",$C$4))</f>
        <v>0</v>
      </c>
      <c r="V184" s="5">
        <f>IF($R$4&lt;&gt;$C$17,"",IF($D$49="","",$D$49))</f>
        <v>46361</v>
      </c>
      <c r="W184" s="11">
        <f>IF($R$4&lt;&gt;$C$17,"",IF($V184="","",$E$49))</f>
        <v>0</v>
      </c>
      <c r="X184" s="11">
        <f t="shared" si="64"/>
        <v>0</v>
      </c>
      <c r="Y184" s="11">
        <f t="shared" si="65"/>
        <v>0</v>
      </c>
    </row>
    <row r="185" spans="20:25">
      <c r="T185">
        <f>IF($D$50="","",$C$3)</f>
        <v>0</v>
      </c>
      <c r="U185">
        <f>IF($D$50="","",$C$4)</f>
        <v>0</v>
      </c>
      <c r="V185" s="5">
        <f>IF($D$50="","",$D$50)</f>
        <v>46362</v>
      </c>
      <c r="W185" s="11">
        <f>IF($V185="","",$E$50)</f>
        <v>0</v>
      </c>
      <c r="X185" s="11">
        <f t="shared" ref="X185:X190" si="66">IF($R$4=$C$17,$F$50,"")</f>
        <v>0</v>
      </c>
      <c r="Y185" s="11">
        <f t="shared" ref="Y185:Y190" si="67">IF($R$4=$C$17,$G$50,"")</f>
        <v>0</v>
      </c>
    </row>
    <row r="186" spans="20:25">
      <c r="T186">
        <f>IF($R$4&lt;&gt;$C$17,"",IF($D$50="","",$C$3))</f>
        <v>0</v>
      </c>
      <c r="U186">
        <f>IF($R$4&lt;&gt;$C$17,"",IF($D$50="","",$C$4))</f>
        <v>0</v>
      </c>
      <c r="V186" s="5">
        <f>IF($R$4&lt;&gt;$C$17,"",IF($D$50="","",$D$50))</f>
        <v>46362</v>
      </c>
      <c r="W186" s="11">
        <f>IF($R$4&lt;&gt;$C$17,"",IF($V186="","",$E$50))</f>
        <v>0</v>
      </c>
      <c r="X186" s="11">
        <f t="shared" si="66"/>
        <v>0</v>
      </c>
      <c r="Y186" s="11">
        <f t="shared" si="67"/>
        <v>0</v>
      </c>
    </row>
    <row r="187" spans="20:25">
      <c r="T187">
        <f>IF($R$4&lt;&gt;$C$17,"",IF($D$50="","",$C$3))</f>
        <v>0</v>
      </c>
      <c r="U187">
        <f>IF($R$4&lt;&gt;$C$17,"",IF($D$50="","",$C$4))</f>
        <v>0</v>
      </c>
      <c r="V187" s="5">
        <f>IF($R$4&lt;&gt;$C$17,"",IF($D$50="","",$D$50))</f>
        <v>46362</v>
      </c>
      <c r="W187" s="11">
        <f>IF($R$4&lt;&gt;$C$17,"",IF($V187="","",$E$50))</f>
        <v>0</v>
      </c>
      <c r="X187" s="11">
        <f t="shared" si="66"/>
        <v>0</v>
      </c>
      <c r="Y187" s="11">
        <f t="shared" si="67"/>
        <v>0</v>
      </c>
    </row>
    <row r="188" spans="20:25">
      <c r="T188">
        <f>IF($R$4&lt;&gt;$C$17,"",IF($D$50="","",$C$3))</f>
        <v>0</v>
      </c>
      <c r="U188">
        <f>IF($R$4&lt;&gt;$C$17,"",IF($D$50="","",$C$4))</f>
        <v>0</v>
      </c>
      <c r="V188" s="5">
        <f>IF($R$4&lt;&gt;$C$17,"",IF($D$50="","",$D$50))</f>
        <v>46362</v>
      </c>
      <c r="W188" s="11">
        <f>IF($R$4&lt;&gt;$C$17,"",IF($V188="","",$E$50))</f>
        <v>0</v>
      </c>
      <c r="X188" s="11">
        <f t="shared" si="66"/>
        <v>0</v>
      </c>
      <c r="Y188" s="11">
        <f t="shared" si="67"/>
        <v>0</v>
      </c>
    </row>
    <row r="189" spans="20:25">
      <c r="T189">
        <f>IF($R$4&lt;&gt;$C$17,"",IF($D$50="","",$C$3))</f>
        <v>0</v>
      </c>
      <c r="U189">
        <f>IF($R$4&lt;&gt;$C$17,"",IF($D$50="","",$C$4))</f>
        <v>0</v>
      </c>
      <c r="V189" s="5">
        <f>IF($R$4&lt;&gt;$C$17,"",IF($D$50="","",$D$50))</f>
        <v>46362</v>
      </c>
      <c r="W189" s="11">
        <f>IF($R$4&lt;&gt;$C$17,"",IF($V189="","",$E$50))</f>
        <v>0</v>
      </c>
      <c r="X189" s="11">
        <f t="shared" si="66"/>
        <v>0</v>
      </c>
      <c r="Y189" s="11">
        <f t="shared" si="67"/>
        <v>0</v>
      </c>
    </row>
    <row r="190" spans="20:25">
      <c r="T190">
        <f>IF($R$4&lt;&gt;$C$17,"",IF($D$50="","",$C$3))</f>
        <v>0</v>
      </c>
      <c r="U190">
        <f>IF($R$4&lt;&gt;$C$17,"",IF($D$50="","",$C$4))</f>
        <v>0</v>
      </c>
      <c r="V190" s="5">
        <f>IF($R$4&lt;&gt;$C$17,"",IF($D$50="","",$D$50))</f>
        <v>46362</v>
      </c>
      <c r="W190" s="11">
        <f>IF($R$4&lt;&gt;$C$17,"",IF($V190="","",$E$50))</f>
        <v>0</v>
      </c>
      <c r="X190" s="11">
        <f t="shared" si="66"/>
        <v>0</v>
      </c>
      <c r="Y190" s="11">
        <f t="shared" si="67"/>
        <v>0</v>
      </c>
    </row>
    <row r="191" spans="20:25">
      <c r="T191">
        <f>IF($D$51="","",$C$3)</f>
        <v>0</v>
      </c>
      <c r="U191">
        <f>IF($D$51="","",$C$4)</f>
        <v>0</v>
      </c>
      <c r="V191" s="5">
        <f>IF($D$51="","",$D$51)</f>
        <v>46368</v>
      </c>
      <c r="W191" s="11">
        <f>IF($V191="","",$E$51)</f>
        <v>0</v>
      </c>
      <c r="X191" s="11">
        <f t="shared" ref="X191:X196" si="68">IF($R$4=$C$17,$F$51,"")</f>
        <v>0</v>
      </c>
      <c r="Y191" s="11">
        <f t="shared" ref="Y191:Y196" si="69">IF($R$4=$C$17,$G$51,"")</f>
        <v>0</v>
      </c>
    </row>
    <row r="192" spans="20:25">
      <c r="T192">
        <f>IF($R$4&lt;&gt;$C$17,"",IF($D$51="","",$C$3))</f>
        <v>0</v>
      </c>
      <c r="U192">
        <f>IF($R$4&lt;&gt;$C$17,"",IF($D$51="","",$C$4))</f>
        <v>0</v>
      </c>
      <c r="V192" s="5">
        <f>IF($R$4&lt;&gt;$C$17,"",IF($D$51="","",$D$51))</f>
        <v>46368</v>
      </c>
      <c r="W192" s="11">
        <f>IF($R$4&lt;&gt;$C$17,"",IF($V192="","",$E$51))</f>
        <v>0</v>
      </c>
      <c r="X192" s="11">
        <f t="shared" si="68"/>
        <v>0</v>
      </c>
      <c r="Y192" s="11">
        <f t="shared" si="69"/>
        <v>0</v>
      </c>
    </row>
    <row r="193" spans="20:25">
      <c r="T193">
        <f>IF($R$4&lt;&gt;$C$17,"",IF($D$51="","",$C$3))</f>
        <v>0</v>
      </c>
      <c r="U193">
        <f>IF($R$4&lt;&gt;$C$17,"",IF($D$51="","",$C$4))</f>
        <v>0</v>
      </c>
      <c r="V193" s="5">
        <f>IF($R$4&lt;&gt;$C$17,"",IF($D$51="","",$D$51))</f>
        <v>46368</v>
      </c>
      <c r="W193" s="11">
        <f>IF($R$4&lt;&gt;$C$17,"",IF($V193="","",$E$51))</f>
        <v>0</v>
      </c>
      <c r="X193" s="11">
        <f t="shared" si="68"/>
        <v>0</v>
      </c>
      <c r="Y193" s="11">
        <f t="shared" si="69"/>
        <v>0</v>
      </c>
    </row>
    <row r="194" spans="20:25">
      <c r="T194">
        <f>IF($R$4&lt;&gt;$C$17,"",IF($D$51="","",$C$3))</f>
        <v>0</v>
      </c>
      <c r="U194">
        <f>IF($R$4&lt;&gt;$C$17,"",IF($D$51="","",$C$4))</f>
        <v>0</v>
      </c>
      <c r="V194" s="5">
        <f>IF($R$4&lt;&gt;$C$17,"",IF($D$51="","",$D$51))</f>
        <v>46368</v>
      </c>
      <c r="W194" s="11">
        <f>IF($R$4&lt;&gt;$C$17,"",IF($V194="","",$E$51))</f>
        <v>0</v>
      </c>
      <c r="X194" s="11">
        <f t="shared" si="68"/>
        <v>0</v>
      </c>
      <c r="Y194" s="11">
        <f t="shared" si="69"/>
        <v>0</v>
      </c>
    </row>
    <row r="195" spans="20:25">
      <c r="T195">
        <f>IF($R$4&lt;&gt;$C$17,"",IF($D$51="","",$C$3))</f>
        <v>0</v>
      </c>
      <c r="U195">
        <f>IF($R$4&lt;&gt;$C$17,"",IF($D$51="","",$C$4))</f>
        <v>0</v>
      </c>
      <c r="V195" s="5">
        <f>IF($R$4&lt;&gt;$C$17,"",IF($D$51="","",$D$51))</f>
        <v>46368</v>
      </c>
      <c r="W195" s="11">
        <f>IF($R$4&lt;&gt;$C$17,"",IF($V195="","",$E$51))</f>
        <v>0</v>
      </c>
      <c r="X195" s="11">
        <f t="shared" si="68"/>
        <v>0</v>
      </c>
      <c r="Y195" s="11">
        <f t="shared" si="69"/>
        <v>0</v>
      </c>
    </row>
    <row r="196" spans="20:25">
      <c r="T196">
        <f>IF($R$4&lt;&gt;$C$17,"",IF($D$51="","",$C$3))</f>
        <v>0</v>
      </c>
      <c r="U196">
        <f>IF($R$4&lt;&gt;$C$17,"",IF($D$51="","",$C$4))</f>
        <v>0</v>
      </c>
      <c r="V196" s="5">
        <f>IF($R$4&lt;&gt;$C$17,"",IF($D$51="","",$D$51))</f>
        <v>46368</v>
      </c>
      <c r="W196" s="11">
        <f>IF($R$4&lt;&gt;$C$17,"",IF($V196="","",$E$51))</f>
        <v>0</v>
      </c>
      <c r="X196" s="11">
        <f t="shared" si="68"/>
        <v>0</v>
      </c>
      <c r="Y196" s="11">
        <f t="shared" si="69"/>
        <v>0</v>
      </c>
    </row>
    <row r="197" spans="20:25">
      <c r="T197">
        <f>IF($D$52="","",$C$3)</f>
        <v>0</v>
      </c>
      <c r="U197">
        <f>IF($D$52="","",$C$4)</f>
        <v>0</v>
      </c>
      <c r="V197" s="5">
        <f>IF($D$52="","",$D$52)</f>
        <v>46369</v>
      </c>
      <c r="W197" s="11">
        <f>IF($V197="","",$E$52)</f>
        <v>0</v>
      </c>
      <c r="X197" s="11">
        <f t="shared" ref="X197:X202" si="70">IF($R$4=$C$17,$F$52,"")</f>
        <v>0</v>
      </c>
      <c r="Y197" s="11">
        <f t="shared" ref="Y197:Y202" si="71">IF($R$4=$C$17,$G$52,"")</f>
        <v>0</v>
      </c>
    </row>
    <row r="198" spans="20:25">
      <c r="T198">
        <f>IF($R$4&lt;&gt;$C$17,"",IF($D$52="","",$C$3))</f>
        <v>0</v>
      </c>
      <c r="U198">
        <f>IF($R$4&lt;&gt;$C$17,"",IF($D$52="","",$C$4))</f>
        <v>0</v>
      </c>
      <c r="V198" s="5">
        <f>IF($R$4&lt;&gt;$C$17,"",IF($D$52="","",$D$52))</f>
        <v>46369</v>
      </c>
      <c r="W198" s="11">
        <f>IF($R$4&lt;&gt;$C$17,"",IF($V198="","",$E$52))</f>
        <v>0</v>
      </c>
      <c r="X198" s="11">
        <f t="shared" si="70"/>
        <v>0</v>
      </c>
      <c r="Y198" s="11">
        <f t="shared" si="71"/>
        <v>0</v>
      </c>
    </row>
    <row r="199" spans="20:25">
      <c r="T199">
        <f>IF($R$4&lt;&gt;$C$17,"",IF($D$52="","",$C$3))</f>
        <v>0</v>
      </c>
      <c r="U199">
        <f>IF($R$4&lt;&gt;$C$17,"",IF($D$52="","",$C$4))</f>
        <v>0</v>
      </c>
      <c r="V199" s="5">
        <f>IF($R$4&lt;&gt;$C$17,"",IF($D$52="","",$D$52))</f>
        <v>46369</v>
      </c>
      <c r="W199" s="11">
        <f>IF($R$4&lt;&gt;$C$17,"",IF($V199="","",$E$52))</f>
        <v>0</v>
      </c>
      <c r="X199" s="11">
        <f t="shared" si="70"/>
        <v>0</v>
      </c>
      <c r="Y199" s="11">
        <f t="shared" si="71"/>
        <v>0</v>
      </c>
    </row>
    <row r="200" spans="20:25">
      <c r="T200">
        <f>IF($R$4&lt;&gt;$C$17,"",IF($D$52="","",$C$3))</f>
        <v>0</v>
      </c>
      <c r="U200">
        <f>IF($R$4&lt;&gt;$C$17,"",IF($D$52="","",$C$4))</f>
        <v>0</v>
      </c>
      <c r="V200" s="5">
        <f>IF($R$4&lt;&gt;$C$17,"",IF($D$52="","",$D$52))</f>
        <v>46369</v>
      </c>
      <c r="W200" s="11">
        <f>IF($R$4&lt;&gt;$C$17,"",IF($V200="","",$E$52))</f>
        <v>0</v>
      </c>
      <c r="X200" s="11">
        <f t="shared" si="70"/>
        <v>0</v>
      </c>
      <c r="Y200" s="11">
        <f t="shared" si="71"/>
        <v>0</v>
      </c>
    </row>
    <row r="201" spans="20:25">
      <c r="T201">
        <f>IF($R$4&lt;&gt;$C$17,"",IF($D$52="","",$C$3))</f>
        <v>0</v>
      </c>
      <c r="U201">
        <f>IF($R$4&lt;&gt;$C$17,"",IF($D$52="","",$C$4))</f>
        <v>0</v>
      </c>
      <c r="V201" s="5">
        <f>IF($R$4&lt;&gt;$C$17,"",IF($D$52="","",$D$52))</f>
        <v>46369</v>
      </c>
      <c r="W201" s="11">
        <f>IF($R$4&lt;&gt;$C$17,"",IF($V201="","",$E$52))</f>
        <v>0</v>
      </c>
      <c r="X201" s="11">
        <f t="shared" si="70"/>
        <v>0</v>
      </c>
      <c r="Y201" s="11">
        <f t="shared" si="71"/>
        <v>0</v>
      </c>
    </row>
    <row r="202" spans="20:25">
      <c r="T202">
        <f>IF($R$4&lt;&gt;$C$17,"",IF($D$52="","",$C$3))</f>
        <v>0</v>
      </c>
      <c r="U202">
        <f>IF($R$4&lt;&gt;$C$17,"",IF($D$52="","",$C$4))</f>
        <v>0</v>
      </c>
      <c r="V202" s="5">
        <f>IF($R$4&lt;&gt;$C$17,"",IF($D$52="","",$D$52))</f>
        <v>46369</v>
      </c>
      <c r="W202" s="11">
        <f>IF($R$4&lt;&gt;$C$17,"",IF($V202="","",$E$52))</f>
        <v>0</v>
      </c>
      <c r="X202" s="11">
        <f t="shared" si="70"/>
        <v>0</v>
      </c>
      <c r="Y202" s="11">
        <f t="shared" si="71"/>
        <v>0</v>
      </c>
    </row>
    <row r="203" spans="20:25">
      <c r="T203">
        <f>IF($D$53="","",$C$3)</f>
        <v>0</v>
      </c>
      <c r="U203">
        <f>IF($D$53="","",$C$4)</f>
        <v>0</v>
      </c>
      <c r="V203" s="5">
        <f>IF($D$53="","",$D$53)</f>
        <v>46375</v>
      </c>
      <c r="W203" s="11">
        <f>IF($V203="","",$E$53)</f>
        <v>0</v>
      </c>
      <c r="X203" s="11">
        <f t="shared" ref="X203:X208" si="72">IF($R$4=$C$17,$F$53,"")</f>
        <v>0</v>
      </c>
      <c r="Y203" s="11">
        <f t="shared" ref="Y203:Y208" si="73">IF($R$4=$C$17,$G$53,"")</f>
        <v>0</v>
      </c>
    </row>
    <row r="204" spans="20:25">
      <c r="T204">
        <f>IF($R$4&lt;&gt;$C$17,"",IF($D$53="","",$C$3))</f>
        <v>0</v>
      </c>
      <c r="U204">
        <f>IF($R$4&lt;&gt;$C$17,"",IF($D$53="","",$C$4))</f>
        <v>0</v>
      </c>
      <c r="V204" s="5">
        <f>IF($R$4&lt;&gt;$C$17,"",IF($D$53="","",$D$53))</f>
        <v>46375</v>
      </c>
      <c r="W204" s="11">
        <f>IF($R$4&lt;&gt;$C$17,"",IF($V204="","",$E$53))</f>
        <v>0</v>
      </c>
      <c r="X204" s="11">
        <f t="shared" si="72"/>
        <v>0</v>
      </c>
      <c r="Y204" s="11">
        <f t="shared" si="73"/>
        <v>0</v>
      </c>
    </row>
    <row r="205" spans="20:25">
      <c r="T205">
        <f>IF($R$4&lt;&gt;$C$17,"",IF($D$53="","",$C$3))</f>
        <v>0</v>
      </c>
      <c r="U205">
        <f>IF($R$4&lt;&gt;$C$17,"",IF($D$53="","",$C$4))</f>
        <v>0</v>
      </c>
      <c r="V205" s="5">
        <f>IF($R$4&lt;&gt;$C$17,"",IF($D$53="","",$D$53))</f>
        <v>46375</v>
      </c>
      <c r="W205" s="11">
        <f>IF($R$4&lt;&gt;$C$17,"",IF($V205="","",$E$53))</f>
        <v>0</v>
      </c>
      <c r="X205" s="11">
        <f t="shared" si="72"/>
        <v>0</v>
      </c>
      <c r="Y205" s="11">
        <f t="shared" si="73"/>
        <v>0</v>
      </c>
    </row>
    <row r="206" spans="20:25">
      <c r="T206">
        <f>IF($R$4&lt;&gt;$C$17,"",IF($D$53="","",$C$3))</f>
        <v>0</v>
      </c>
      <c r="U206">
        <f>IF($R$4&lt;&gt;$C$17,"",IF($D$53="","",$C$4))</f>
        <v>0</v>
      </c>
      <c r="V206" s="5">
        <f>IF($R$4&lt;&gt;$C$17,"",IF($D$53="","",$D$53))</f>
        <v>46375</v>
      </c>
      <c r="W206" s="11">
        <f>IF($R$4&lt;&gt;$C$17,"",IF($V206="","",$E$53))</f>
        <v>0</v>
      </c>
      <c r="X206" s="11">
        <f t="shared" si="72"/>
        <v>0</v>
      </c>
      <c r="Y206" s="11">
        <f t="shared" si="73"/>
        <v>0</v>
      </c>
    </row>
    <row r="207" spans="20:25">
      <c r="T207">
        <f>IF($R$4&lt;&gt;$C$17,"",IF($D$53="","",$C$3))</f>
        <v>0</v>
      </c>
      <c r="U207">
        <f>IF($R$4&lt;&gt;$C$17,"",IF($D$53="","",$C$4))</f>
        <v>0</v>
      </c>
      <c r="V207" s="5">
        <f>IF($R$4&lt;&gt;$C$17,"",IF($D$53="","",$D$53))</f>
        <v>46375</v>
      </c>
      <c r="W207" s="11">
        <f>IF($R$4&lt;&gt;$C$17,"",IF($V207="","",$E$53))</f>
        <v>0</v>
      </c>
      <c r="X207" s="11">
        <f t="shared" si="72"/>
        <v>0</v>
      </c>
      <c r="Y207" s="11">
        <f t="shared" si="73"/>
        <v>0</v>
      </c>
    </row>
    <row r="208" spans="20:25">
      <c r="T208">
        <f>IF($R$4&lt;&gt;$C$17,"",IF($D$53="","",$C$3))</f>
        <v>0</v>
      </c>
      <c r="U208">
        <f>IF($R$4&lt;&gt;$C$17,"",IF($D$53="","",$C$4))</f>
        <v>0</v>
      </c>
      <c r="V208" s="5">
        <f>IF($R$4&lt;&gt;$C$17,"",IF($D$53="","",$D$53))</f>
        <v>46375</v>
      </c>
      <c r="W208" s="11">
        <f>IF($R$4&lt;&gt;$C$17,"",IF($V208="","",$E$53))</f>
        <v>0</v>
      </c>
      <c r="X208" s="11">
        <f t="shared" si="72"/>
        <v>0</v>
      </c>
      <c r="Y208" s="11">
        <f t="shared" si="73"/>
        <v>0</v>
      </c>
    </row>
    <row r="209" spans="20:25">
      <c r="T209">
        <f>IF($D$54="","",$C$3)</f>
        <v>0</v>
      </c>
      <c r="U209">
        <f>IF($D$54="","",$C$4)</f>
        <v>0</v>
      </c>
      <c r="V209" s="5">
        <f>IF($D$54="","",$D$54)</f>
        <v>46376</v>
      </c>
      <c r="W209" s="11">
        <f>IF($V209="","",$E$54)</f>
        <v>0</v>
      </c>
      <c r="X209" s="11">
        <f t="shared" ref="X209:X214" si="74">IF($R$4=$C$17,$F$54,"")</f>
        <v>0</v>
      </c>
      <c r="Y209" s="11">
        <f t="shared" ref="Y209:Y214" si="75">IF($R$4=$C$17,$G$54,"")</f>
        <v>0</v>
      </c>
    </row>
    <row r="210" spans="20:25">
      <c r="T210">
        <f>IF($R$4&lt;&gt;$C$17,"",IF($D$54="","",$C$3))</f>
        <v>0</v>
      </c>
      <c r="U210">
        <f>IF($R$4&lt;&gt;$C$17,"",IF($D$54="","",$C$4))</f>
        <v>0</v>
      </c>
      <c r="V210" s="5">
        <f>IF($R$4&lt;&gt;$C$17,"",IF($D$54="","",$D$54))</f>
        <v>46376</v>
      </c>
      <c r="W210" s="11">
        <f>IF($R$4&lt;&gt;$C$17,"",IF($V210="","",$E$54))</f>
        <v>0</v>
      </c>
      <c r="X210" s="11">
        <f t="shared" si="74"/>
        <v>0</v>
      </c>
      <c r="Y210" s="11">
        <f t="shared" si="75"/>
        <v>0</v>
      </c>
    </row>
    <row r="211" spans="20:25">
      <c r="T211">
        <f>IF($R$4&lt;&gt;$C$17,"",IF($D$54="","",$C$3))</f>
        <v>0</v>
      </c>
      <c r="U211">
        <f>IF($R$4&lt;&gt;$C$17,"",IF($D$54="","",$C$4))</f>
        <v>0</v>
      </c>
      <c r="V211" s="5">
        <f>IF($R$4&lt;&gt;$C$17,"",IF($D$54="","",$D$54))</f>
        <v>46376</v>
      </c>
      <c r="W211" s="11">
        <f>IF($R$4&lt;&gt;$C$17,"",IF($V211="","",$E$54))</f>
        <v>0</v>
      </c>
      <c r="X211" s="11">
        <f t="shared" si="74"/>
        <v>0</v>
      </c>
      <c r="Y211" s="11">
        <f t="shared" si="75"/>
        <v>0</v>
      </c>
    </row>
    <row r="212" spans="20:25">
      <c r="T212">
        <f>IF($R$4&lt;&gt;$C$17,"",IF($D$54="","",$C$3))</f>
        <v>0</v>
      </c>
      <c r="U212">
        <f>IF($R$4&lt;&gt;$C$17,"",IF($D$54="","",$C$4))</f>
        <v>0</v>
      </c>
      <c r="V212" s="5">
        <f>IF($R$4&lt;&gt;$C$17,"",IF($D$54="","",$D$54))</f>
        <v>46376</v>
      </c>
      <c r="W212" s="11">
        <f>IF($R$4&lt;&gt;$C$17,"",IF($V212="","",$E$54))</f>
        <v>0</v>
      </c>
      <c r="X212" s="11">
        <f t="shared" si="74"/>
        <v>0</v>
      </c>
      <c r="Y212" s="11">
        <f t="shared" si="75"/>
        <v>0</v>
      </c>
    </row>
    <row r="213" spans="20:25">
      <c r="T213">
        <f>IF($R$4&lt;&gt;$C$17,"",IF($D$54="","",$C$3))</f>
        <v>0</v>
      </c>
      <c r="U213">
        <f>IF($R$4&lt;&gt;$C$17,"",IF($D$54="","",$C$4))</f>
        <v>0</v>
      </c>
      <c r="V213" s="5">
        <f>IF($R$4&lt;&gt;$C$17,"",IF($D$54="","",$D$54))</f>
        <v>46376</v>
      </c>
      <c r="W213" s="11">
        <f>IF($R$4&lt;&gt;$C$17,"",IF($V213="","",$E$54))</f>
        <v>0</v>
      </c>
      <c r="X213" s="11">
        <f t="shared" si="74"/>
        <v>0</v>
      </c>
      <c r="Y213" s="11">
        <f t="shared" si="75"/>
        <v>0</v>
      </c>
    </row>
    <row r="214" spans="20:25">
      <c r="T214">
        <f>IF($R$4&lt;&gt;$C$17,"",IF($D$54="","",$C$3))</f>
        <v>0</v>
      </c>
      <c r="U214">
        <f>IF($R$4&lt;&gt;$C$17,"",IF($D$54="","",$C$4))</f>
        <v>0</v>
      </c>
      <c r="V214" s="5">
        <f>IF($R$4&lt;&gt;$C$17,"",IF($D$54="","",$D$54))</f>
        <v>46376</v>
      </c>
      <c r="W214" s="11">
        <f>IF($R$4&lt;&gt;$C$17,"",IF($V214="","",$E$54))</f>
        <v>0</v>
      </c>
      <c r="X214" s="11">
        <f t="shared" si="74"/>
        <v>0</v>
      </c>
      <c r="Y214" s="11">
        <f t="shared" si="75"/>
        <v>0</v>
      </c>
    </row>
    <row r="215" spans="20:25">
      <c r="T215">
        <f>IF($D$55="","",$C$3)</f>
        <v>0</v>
      </c>
      <c r="U215">
        <f>IF($D$55="","",$C$4)</f>
        <v>0</v>
      </c>
      <c r="V215" s="5">
        <f>IF($D$55="","",$D$55)</f>
        <v>46382</v>
      </c>
      <c r="W215" s="11" t="str">
        <f>IF($V215="","",$E$55)</f>
        <v>Weihnachten / Silvester</v>
      </c>
      <c r="X215" s="11">
        <f t="shared" ref="X215:X220" si="76">IF($R$4=$C$17,$F$55,"")</f>
        <v>0</v>
      </c>
      <c r="Y215" s="11">
        <f t="shared" ref="Y215:Y220" si="77">IF($R$4=$C$17,$G$55,"")</f>
        <v>0</v>
      </c>
    </row>
    <row r="216" spans="20:25">
      <c r="T216">
        <f>IF($R$4&lt;&gt;$C$17,"",IF($D$55="","",$C$3))</f>
        <v>0</v>
      </c>
      <c r="U216">
        <f>IF($R$4&lt;&gt;$C$17,"",IF($D$55="","",$C$4))</f>
        <v>0</v>
      </c>
      <c r="V216" s="5">
        <f>IF($R$4&lt;&gt;$C$17,"",IF($D$55="","",$D$55))</f>
        <v>46382</v>
      </c>
      <c r="W216" s="11" t="str">
        <f>IF($R$4&lt;&gt;$C$17,"",IF($V216="","",$E$55))</f>
        <v>Weihnachten / Silvester</v>
      </c>
      <c r="X216" s="11">
        <f t="shared" si="76"/>
        <v>0</v>
      </c>
      <c r="Y216" s="11">
        <f t="shared" si="77"/>
        <v>0</v>
      </c>
    </row>
    <row r="217" spans="20:25">
      <c r="T217">
        <f>IF($R$4&lt;&gt;$C$17,"",IF($D$55="","",$C$3))</f>
        <v>0</v>
      </c>
      <c r="U217">
        <f>IF($R$4&lt;&gt;$C$17,"",IF($D$55="","",$C$4))</f>
        <v>0</v>
      </c>
      <c r="V217" s="5">
        <f>IF($R$4&lt;&gt;$C$17,"",IF($D$55="","",$D$55))</f>
        <v>46382</v>
      </c>
      <c r="W217" s="11" t="str">
        <f>IF($R$4&lt;&gt;$C$17,"",IF($V217="","",$E$55))</f>
        <v>Weihnachten / Silvester</v>
      </c>
      <c r="X217" s="11">
        <f t="shared" si="76"/>
        <v>0</v>
      </c>
      <c r="Y217" s="11">
        <f t="shared" si="77"/>
        <v>0</v>
      </c>
    </row>
    <row r="218" spans="20:25">
      <c r="T218">
        <f>IF($R$4&lt;&gt;$C$17,"",IF($D$55="","",$C$3))</f>
        <v>0</v>
      </c>
      <c r="U218">
        <f>IF($R$4&lt;&gt;$C$17,"",IF($D$55="","",$C$4))</f>
        <v>0</v>
      </c>
      <c r="V218" s="5">
        <f>IF($R$4&lt;&gt;$C$17,"",IF($D$55="","",$D$55))</f>
        <v>46382</v>
      </c>
      <c r="W218" s="11" t="str">
        <f>IF($R$4&lt;&gt;$C$17,"",IF($V218="","",$E$55))</f>
        <v>Weihnachten / Silvester</v>
      </c>
      <c r="X218" s="11">
        <f t="shared" si="76"/>
        <v>0</v>
      </c>
      <c r="Y218" s="11">
        <f t="shared" si="77"/>
        <v>0</v>
      </c>
    </row>
    <row r="219" spans="20:25">
      <c r="T219">
        <f>IF($R$4&lt;&gt;$C$17,"",IF($D$55="","",$C$3))</f>
        <v>0</v>
      </c>
      <c r="U219">
        <f>IF($R$4&lt;&gt;$C$17,"",IF($D$55="","",$C$4))</f>
        <v>0</v>
      </c>
      <c r="V219" s="5">
        <f>IF($R$4&lt;&gt;$C$17,"",IF($D$55="","",$D$55))</f>
        <v>46382</v>
      </c>
      <c r="W219" s="11" t="str">
        <f>IF($R$4&lt;&gt;$C$17,"",IF($V219="","",$E$55))</f>
        <v>Weihnachten / Silvester</v>
      </c>
      <c r="X219" s="11">
        <f t="shared" si="76"/>
        <v>0</v>
      </c>
      <c r="Y219" s="11">
        <f t="shared" si="77"/>
        <v>0</v>
      </c>
    </row>
    <row r="220" spans="20:25">
      <c r="T220">
        <f>IF($R$4&lt;&gt;$C$17,"",IF($D$55="","",$C$3))</f>
        <v>0</v>
      </c>
      <c r="U220">
        <f>IF($R$4&lt;&gt;$C$17,"",IF($D$55="","",$C$4))</f>
        <v>0</v>
      </c>
      <c r="V220" s="5">
        <f>IF($R$4&lt;&gt;$C$17,"",IF($D$55="","",$D$55))</f>
        <v>46382</v>
      </c>
      <c r="W220" s="11" t="str">
        <f>IF($R$4&lt;&gt;$C$17,"",IF($V220="","",$E$55))</f>
        <v>Weihnachten / Silvester</v>
      </c>
      <c r="X220" s="11">
        <f t="shared" si="76"/>
        <v>0</v>
      </c>
      <c r="Y220" s="11">
        <f t="shared" si="77"/>
        <v>0</v>
      </c>
    </row>
    <row r="221" spans="20:25">
      <c r="T221">
        <f>IF($D$56="","",$C$3)</f>
        <v>0</v>
      </c>
      <c r="U221">
        <f>IF($D$56="","",$C$4)</f>
        <v>0</v>
      </c>
      <c r="V221" s="5">
        <f>IF($D$56="","",$D$56)</f>
        <v>46383</v>
      </c>
      <c r="W221" s="11" t="str">
        <f>IF($V221="","",$E$56)</f>
        <v>Weihnachten / Silvester</v>
      </c>
      <c r="X221" s="11">
        <f t="shared" ref="X221:X226" si="78">IF($R$4=$C$17,$F$56,"")</f>
        <v>0</v>
      </c>
      <c r="Y221" s="11">
        <f t="shared" ref="Y221:Y226" si="79">IF($R$4=$C$17,$G$56,"")</f>
        <v>0</v>
      </c>
    </row>
    <row r="222" spans="20:25">
      <c r="T222">
        <f>IF($R$4&lt;&gt;$C$17,"",IF($D$56="","",$C$3))</f>
        <v>0</v>
      </c>
      <c r="U222">
        <f>IF($R$4&lt;&gt;$C$17,"",IF($D$56="","",$C$4))</f>
        <v>0</v>
      </c>
      <c r="V222" s="5">
        <f>IF($R$4&lt;&gt;$C$17,"",IF($D$56="","",$D$56))</f>
        <v>46383</v>
      </c>
      <c r="W222" s="11" t="str">
        <f>IF($R$4&lt;&gt;$C$17,"",IF($V222="","",$E$56))</f>
        <v>Weihnachten / Silvester</v>
      </c>
      <c r="X222" s="11">
        <f t="shared" si="78"/>
        <v>0</v>
      </c>
      <c r="Y222" s="11">
        <f t="shared" si="79"/>
        <v>0</v>
      </c>
    </row>
    <row r="223" spans="20:25">
      <c r="T223">
        <f>IF($R$4&lt;&gt;$C$17,"",IF($D$56="","",$C$3))</f>
        <v>0</v>
      </c>
      <c r="U223">
        <f>IF($R$4&lt;&gt;$C$17,"",IF($D$56="","",$C$4))</f>
        <v>0</v>
      </c>
      <c r="V223" s="5">
        <f>IF($R$4&lt;&gt;$C$17,"",IF($D$56="","",$D$56))</f>
        <v>46383</v>
      </c>
      <c r="W223" s="11" t="str">
        <f>IF($R$4&lt;&gt;$C$17,"",IF($V223="","",$E$56))</f>
        <v>Weihnachten / Silvester</v>
      </c>
      <c r="X223" s="11">
        <f t="shared" si="78"/>
        <v>0</v>
      </c>
      <c r="Y223" s="11">
        <f t="shared" si="79"/>
        <v>0</v>
      </c>
    </row>
    <row r="224" spans="20:25">
      <c r="T224">
        <f>IF($R$4&lt;&gt;$C$17,"",IF($D$56="","",$C$3))</f>
        <v>0</v>
      </c>
      <c r="U224">
        <f>IF($R$4&lt;&gt;$C$17,"",IF($D$56="","",$C$4))</f>
        <v>0</v>
      </c>
      <c r="V224" s="5">
        <f>IF($R$4&lt;&gt;$C$17,"",IF($D$56="","",$D$56))</f>
        <v>46383</v>
      </c>
      <c r="W224" s="11" t="str">
        <f>IF($R$4&lt;&gt;$C$17,"",IF($V224="","",$E$56))</f>
        <v>Weihnachten / Silvester</v>
      </c>
      <c r="X224" s="11">
        <f t="shared" si="78"/>
        <v>0</v>
      </c>
      <c r="Y224" s="11">
        <f t="shared" si="79"/>
        <v>0</v>
      </c>
    </row>
    <row r="225" spans="20:25">
      <c r="T225">
        <f>IF($R$4&lt;&gt;$C$17,"",IF($D$56="","",$C$3))</f>
        <v>0</v>
      </c>
      <c r="U225">
        <f>IF($R$4&lt;&gt;$C$17,"",IF($D$56="","",$C$4))</f>
        <v>0</v>
      </c>
      <c r="V225" s="5">
        <f>IF($R$4&lt;&gt;$C$17,"",IF($D$56="","",$D$56))</f>
        <v>46383</v>
      </c>
      <c r="W225" s="11" t="str">
        <f>IF($R$4&lt;&gt;$C$17,"",IF($V225="","",$E$56))</f>
        <v>Weihnachten / Silvester</v>
      </c>
      <c r="X225" s="11">
        <f t="shared" si="78"/>
        <v>0</v>
      </c>
      <c r="Y225" s="11">
        <f t="shared" si="79"/>
        <v>0</v>
      </c>
    </row>
    <row r="226" spans="20:25">
      <c r="T226">
        <f>IF($R$4&lt;&gt;$C$17,"",IF($D$56="","",$C$3))</f>
        <v>0</v>
      </c>
      <c r="U226">
        <f>IF($R$4&lt;&gt;$C$17,"",IF($D$56="","",$C$4))</f>
        <v>0</v>
      </c>
      <c r="V226" s="5">
        <f>IF($R$4&lt;&gt;$C$17,"",IF($D$56="","",$D$56))</f>
        <v>46383</v>
      </c>
      <c r="W226" s="11" t="str">
        <f>IF($R$4&lt;&gt;$C$17,"",IF($V226="","",$E$56))</f>
        <v>Weihnachten / Silvester</v>
      </c>
      <c r="X226" s="11">
        <f t="shared" si="78"/>
        <v>0</v>
      </c>
      <c r="Y226" s="11">
        <f t="shared" si="79"/>
        <v>0</v>
      </c>
    </row>
    <row r="227" spans="20:25">
      <c r="T227">
        <f>IF($D$57="","",$C$3)</f>
        <v>0</v>
      </c>
      <c r="U227">
        <f>IF($D$57="","",$C$4)</f>
        <v>0</v>
      </c>
      <c r="V227" s="5">
        <f>IF($D$57="","",$D$57)</f>
        <v>46389</v>
      </c>
      <c r="W227" s="11" t="str">
        <f>IF($V227="","",$E$57)</f>
        <v>Silvester</v>
      </c>
      <c r="X227" s="11">
        <f t="shared" ref="X227:X232" si="80">IF($R$4=$C$17,$F$57,"")</f>
        <v>0</v>
      </c>
      <c r="Y227" s="11">
        <f t="shared" ref="Y227:Y232" si="81">IF($R$4=$C$17,$G$57,"")</f>
        <v>0</v>
      </c>
    </row>
    <row r="228" spans="20:25">
      <c r="T228">
        <f>IF($R$4&lt;&gt;$C$17,"",IF($D$57="","",$C$3))</f>
        <v>0</v>
      </c>
      <c r="U228">
        <f>IF($R$4&lt;&gt;$C$17,"",IF($D$57="","",$C$4))</f>
        <v>0</v>
      </c>
      <c r="V228" s="5">
        <f>IF($R$4&lt;&gt;$C$17,"",IF($D$57="","",$D$57))</f>
        <v>46389</v>
      </c>
      <c r="W228" s="11" t="str">
        <f>IF($R$4&lt;&gt;$C$17,"",IF($V228="","",$E$57))</f>
        <v>Silvester</v>
      </c>
      <c r="X228" s="11">
        <f t="shared" si="80"/>
        <v>0</v>
      </c>
      <c r="Y228" s="11">
        <f t="shared" si="81"/>
        <v>0</v>
      </c>
    </row>
    <row r="229" spans="20:25">
      <c r="T229">
        <f>IF($R$4&lt;&gt;$C$17,"",IF($D$57="","",$C$3))</f>
        <v>0</v>
      </c>
      <c r="U229">
        <f>IF($R$4&lt;&gt;$C$17,"",IF($D$57="","",$C$4))</f>
        <v>0</v>
      </c>
      <c r="V229" s="5">
        <f>IF($R$4&lt;&gt;$C$17,"",IF($D$57="","",$D$57))</f>
        <v>46389</v>
      </c>
      <c r="W229" s="11" t="str">
        <f>IF($R$4&lt;&gt;$C$17,"",IF($V229="","",$E$57))</f>
        <v>Silvester</v>
      </c>
      <c r="X229" s="11">
        <f t="shared" si="80"/>
        <v>0</v>
      </c>
      <c r="Y229" s="11">
        <f t="shared" si="81"/>
        <v>0</v>
      </c>
    </row>
    <row r="230" spans="20:25">
      <c r="T230">
        <f>IF($R$4&lt;&gt;$C$17,"",IF($D$57="","",$C$3))</f>
        <v>0</v>
      </c>
      <c r="U230">
        <f>IF($R$4&lt;&gt;$C$17,"",IF($D$57="","",$C$4))</f>
        <v>0</v>
      </c>
      <c r="V230" s="5">
        <f>IF($R$4&lt;&gt;$C$17,"",IF($D$57="","",$D$57))</f>
        <v>46389</v>
      </c>
      <c r="W230" s="11" t="str">
        <f>IF($R$4&lt;&gt;$C$17,"",IF($V230="","",$E$57))</f>
        <v>Silvester</v>
      </c>
      <c r="X230" s="11">
        <f t="shared" si="80"/>
        <v>0</v>
      </c>
      <c r="Y230" s="11">
        <f t="shared" si="81"/>
        <v>0</v>
      </c>
    </row>
    <row r="231" spans="20:25">
      <c r="T231">
        <f>IF($R$4&lt;&gt;$C$17,"",IF($D$57="","",$C$3))</f>
        <v>0</v>
      </c>
      <c r="U231">
        <f>IF($R$4&lt;&gt;$C$17,"",IF($D$57="","",$C$4))</f>
        <v>0</v>
      </c>
      <c r="V231" s="5">
        <f>IF($R$4&lt;&gt;$C$17,"",IF($D$57="","",$D$57))</f>
        <v>46389</v>
      </c>
      <c r="W231" s="11" t="str">
        <f>IF($R$4&lt;&gt;$C$17,"",IF($V231="","",$E$57))</f>
        <v>Silvester</v>
      </c>
      <c r="X231" s="11">
        <f t="shared" si="80"/>
        <v>0</v>
      </c>
      <c r="Y231" s="11">
        <f t="shared" si="81"/>
        <v>0</v>
      </c>
    </row>
    <row r="232" spans="20:25">
      <c r="T232">
        <f>IF($R$4&lt;&gt;$C$17,"",IF($D$57="","",$C$3))</f>
        <v>0</v>
      </c>
      <c r="U232">
        <f>IF($R$4&lt;&gt;$C$17,"",IF($D$57="","",$C$4))</f>
        <v>0</v>
      </c>
      <c r="V232" s="5">
        <f>IF($R$4&lt;&gt;$C$17,"",IF($D$57="","",$D$57))</f>
        <v>46389</v>
      </c>
      <c r="W232" s="11" t="str">
        <f>IF($R$4&lt;&gt;$C$17,"",IF($V232="","",$E$57))</f>
        <v>Silvester</v>
      </c>
      <c r="X232" s="11">
        <f t="shared" si="80"/>
        <v>0</v>
      </c>
      <c r="Y232" s="11">
        <f t="shared" si="81"/>
        <v>0</v>
      </c>
    </row>
    <row r="233" spans="20:25">
      <c r="T233">
        <f>IF($D$58="","",$C$3)</f>
        <v>0</v>
      </c>
      <c r="U233">
        <f>IF($D$58="","",$C$4)</f>
        <v>0</v>
      </c>
      <c r="V233" s="5">
        <f>IF($D$58="","",$D$58)</f>
        <v>46390</v>
      </c>
      <c r="W233" s="11" t="str">
        <f>IF($V233="","",$E$58)</f>
        <v>Silvester</v>
      </c>
      <c r="X233" s="11">
        <f t="shared" ref="X233:X238" si="82">IF($R$4=$C$17,$F$58,"")</f>
        <v>0</v>
      </c>
      <c r="Y233" s="11">
        <f t="shared" ref="Y233:Y238" si="83">IF($R$4=$C$17,$G$58,"")</f>
        <v>0</v>
      </c>
    </row>
    <row r="234" spans="20:25">
      <c r="T234">
        <f>IF($R$4&lt;&gt;$C$17,"",IF($D$58="","",$C$3))</f>
        <v>0</v>
      </c>
      <c r="U234">
        <f>IF($R$4&lt;&gt;$C$17,"",IF($D$58="","",$C$4))</f>
        <v>0</v>
      </c>
      <c r="V234" s="5">
        <f>IF($R$4&lt;&gt;$C$17,"",IF($D$58="","",$D$58))</f>
        <v>46390</v>
      </c>
      <c r="W234" s="11" t="str">
        <f>IF($R$4&lt;&gt;$C$17,"",IF($V234="","",$E$58))</f>
        <v>Silvester</v>
      </c>
      <c r="X234" s="11">
        <f t="shared" si="82"/>
        <v>0</v>
      </c>
      <c r="Y234" s="11">
        <f t="shared" si="83"/>
        <v>0</v>
      </c>
    </row>
    <row r="235" spans="20:25">
      <c r="T235">
        <f>IF($R$4&lt;&gt;$C$17,"",IF($D$58="","",$C$3))</f>
        <v>0</v>
      </c>
      <c r="U235">
        <f>IF($R$4&lt;&gt;$C$17,"",IF($D$58="","",$C$4))</f>
        <v>0</v>
      </c>
      <c r="V235" s="5">
        <f>IF($R$4&lt;&gt;$C$17,"",IF($D$58="","",$D$58))</f>
        <v>46390</v>
      </c>
      <c r="W235" s="11" t="str">
        <f>IF($R$4&lt;&gt;$C$17,"",IF($V235="","",$E$58))</f>
        <v>Silvester</v>
      </c>
      <c r="X235" s="11">
        <f t="shared" si="82"/>
        <v>0</v>
      </c>
      <c r="Y235" s="11">
        <f t="shared" si="83"/>
        <v>0</v>
      </c>
    </row>
    <row r="236" spans="20:25">
      <c r="T236">
        <f>IF($R$4&lt;&gt;$C$17,"",IF($D$58="","",$C$3))</f>
        <v>0</v>
      </c>
      <c r="U236">
        <f>IF($R$4&lt;&gt;$C$17,"",IF($D$58="","",$C$4))</f>
        <v>0</v>
      </c>
      <c r="V236" s="5">
        <f>IF($R$4&lt;&gt;$C$17,"",IF($D$58="","",$D$58))</f>
        <v>46390</v>
      </c>
      <c r="W236" s="11" t="str">
        <f>IF($R$4&lt;&gt;$C$17,"",IF($V236="","",$E$58))</f>
        <v>Silvester</v>
      </c>
      <c r="X236" s="11">
        <f t="shared" si="82"/>
        <v>0</v>
      </c>
      <c r="Y236" s="11">
        <f t="shared" si="83"/>
        <v>0</v>
      </c>
    </row>
    <row r="237" spans="20:25">
      <c r="T237">
        <f>IF($R$4&lt;&gt;$C$17,"",IF($D$58="","",$C$3))</f>
        <v>0</v>
      </c>
      <c r="U237">
        <f>IF($R$4&lt;&gt;$C$17,"",IF($D$58="","",$C$4))</f>
        <v>0</v>
      </c>
      <c r="V237" s="5">
        <f>IF($R$4&lt;&gt;$C$17,"",IF($D$58="","",$D$58))</f>
        <v>46390</v>
      </c>
      <c r="W237" s="11" t="str">
        <f>IF($R$4&lt;&gt;$C$17,"",IF($V237="","",$E$58))</f>
        <v>Silvester</v>
      </c>
      <c r="X237" s="11">
        <f t="shared" si="82"/>
        <v>0</v>
      </c>
      <c r="Y237" s="11">
        <f t="shared" si="83"/>
        <v>0</v>
      </c>
    </row>
    <row r="238" spans="20:25">
      <c r="T238">
        <f>IF($R$4&lt;&gt;$C$17,"",IF($D$58="","",$C$3))</f>
        <v>0</v>
      </c>
      <c r="U238">
        <f>IF($R$4&lt;&gt;$C$17,"",IF($D$58="","",$C$4))</f>
        <v>0</v>
      </c>
      <c r="V238" s="5">
        <f>IF($R$4&lt;&gt;$C$17,"",IF($D$58="","",$D$58))</f>
        <v>46390</v>
      </c>
      <c r="W238" s="11" t="str">
        <f>IF($R$4&lt;&gt;$C$17,"",IF($V238="","",$E$58))</f>
        <v>Silvester</v>
      </c>
      <c r="X238" s="11">
        <f t="shared" si="82"/>
        <v>0</v>
      </c>
      <c r="Y238" s="11">
        <f t="shared" si="83"/>
        <v>0</v>
      </c>
    </row>
    <row r="239" spans="20:25">
      <c r="T239">
        <f>IF($D$59="","",$C$3)</f>
        <v>0</v>
      </c>
      <c r="U239">
        <f>IF($D$59="","",$C$4)</f>
        <v>0</v>
      </c>
      <c r="V239" s="5">
        <f>IF($D$59="","",$D$59)</f>
        <v>46396</v>
      </c>
      <c r="W239" s="11">
        <f>IF($V239="","",$E$59)</f>
        <v>0</v>
      </c>
      <c r="X239" s="11">
        <f t="shared" ref="X239:X244" si="84">IF($R$4=$C$17,$F$59,"")</f>
        <v>0</v>
      </c>
      <c r="Y239" s="11">
        <f t="shared" ref="Y239:Y244" si="85">IF($R$4=$C$17,$G$59,"")</f>
        <v>0</v>
      </c>
    </row>
    <row r="240" spans="20:25">
      <c r="T240">
        <f>IF($R$4&lt;&gt;$C$17,"",IF($D$59="","",$C$3))</f>
        <v>0</v>
      </c>
      <c r="U240">
        <f>IF($R$4&lt;&gt;$C$17,"",IF($D$59="","",$C$4))</f>
        <v>0</v>
      </c>
      <c r="V240" s="5">
        <f>IF($R$4&lt;&gt;$C$17,"",IF($D$59="","",$D$59))</f>
        <v>46396</v>
      </c>
      <c r="W240" s="11">
        <f>IF($R$4&lt;&gt;$C$17,"",IF($V240="","",$E$59))</f>
        <v>0</v>
      </c>
      <c r="X240" s="11">
        <f t="shared" si="84"/>
        <v>0</v>
      </c>
      <c r="Y240" s="11">
        <f t="shared" si="85"/>
        <v>0</v>
      </c>
    </row>
    <row r="241" spans="20:25">
      <c r="T241">
        <f>IF($R$4&lt;&gt;$C$17,"",IF($D$59="","",$C$3))</f>
        <v>0</v>
      </c>
      <c r="U241">
        <f>IF($R$4&lt;&gt;$C$17,"",IF($D$59="","",$C$4))</f>
        <v>0</v>
      </c>
      <c r="V241" s="5">
        <f>IF($R$4&lt;&gt;$C$17,"",IF($D$59="","",$D$59))</f>
        <v>46396</v>
      </c>
      <c r="W241" s="11">
        <f>IF($R$4&lt;&gt;$C$17,"",IF($V241="","",$E$59))</f>
        <v>0</v>
      </c>
      <c r="X241" s="11">
        <f t="shared" si="84"/>
        <v>0</v>
      </c>
      <c r="Y241" s="11">
        <f t="shared" si="85"/>
        <v>0</v>
      </c>
    </row>
    <row r="242" spans="20:25">
      <c r="T242">
        <f>IF($R$4&lt;&gt;$C$17,"",IF($D$59="","",$C$3))</f>
        <v>0</v>
      </c>
      <c r="U242">
        <f>IF($R$4&lt;&gt;$C$17,"",IF($D$59="","",$C$4))</f>
        <v>0</v>
      </c>
      <c r="V242" s="5">
        <f>IF($R$4&lt;&gt;$C$17,"",IF($D$59="","",$D$59))</f>
        <v>46396</v>
      </c>
      <c r="W242" s="11">
        <f>IF($R$4&lt;&gt;$C$17,"",IF($V242="","",$E$59))</f>
        <v>0</v>
      </c>
      <c r="X242" s="11">
        <f t="shared" si="84"/>
        <v>0</v>
      </c>
      <c r="Y242" s="11">
        <f t="shared" si="85"/>
        <v>0</v>
      </c>
    </row>
    <row r="243" spans="20:25">
      <c r="T243">
        <f>IF($R$4&lt;&gt;$C$17,"",IF($D$59="","",$C$3))</f>
        <v>0</v>
      </c>
      <c r="U243">
        <f>IF($R$4&lt;&gt;$C$17,"",IF($D$59="","",$C$4))</f>
        <v>0</v>
      </c>
      <c r="V243" s="5">
        <f>IF($R$4&lt;&gt;$C$17,"",IF($D$59="","",$D$59))</f>
        <v>46396</v>
      </c>
      <c r="W243" s="11">
        <f>IF($R$4&lt;&gt;$C$17,"",IF($V243="","",$E$59))</f>
        <v>0</v>
      </c>
      <c r="X243" s="11">
        <f t="shared" si="84"/>
        <v>0</v>
      </c>
      <c r="Y243" s="11">
        <f t="shared" si="85"/>
        <v>0</v>
      </c>
    </row>
    <row r="244" spans="20:25">
      <c r="T244">
        <f>IF($R$4&lt;&gt;$C$17,"",IF($D$59="","",$C$3))</f>
        <v>0</v>
      </c>
      <c r="U244">
        <f>IF($R$4&lt;&gt;$C$17,"",IF($D$59="","",$C$4))</f>
        <v>0</v>
      </c>
      <c r="V244" s="5">
        <f>IF($R$4&lt;&gt;$C$17,"",IF($D$59="","",$D$59))</f>
        <v>46396</v>
      </c>
      <c r="W244" s="11">
        <f>IF($R$4&lt;&gt;$C$17,"",IF($V244="","",$E$59))</f>
        <v>0</v>
      </c>
      <c r="X244" s="11">
        <f t="shared" si="84"/>
        <v>0</v>
      </c>
      <c r="Y244" s="11">
        <f t="shared" si="85"/>
        <v>0</v>
      </c>
    </row>
    <row r="245" spans="20:25">
      <c r="T245">
        <f>IF($D$60="","",$C$3)</f>
        <v>0</v>
      </c>
      <c r="U245">
        <f>IF($D$60="","",$C$4)</f>
        <v>0</v>
      </c>
      <c r="V245" s="5">
        <f>IF($D$60="","",$D$60)</f>
        <v>46397</v>
      </c>
      <c r="W245" s="11">
        <f>IF($V245="","",$E$60)</f>
        <v>0</v>
      </c>
      <c r="X245" s="11">
        <f t="shared" ref="X245:X250" si="86">IF($R$4=$C$17,$F$60,"")</f>
        <v>0</v>
      </c>
      <c r="Y245" s="11">
        <f t="shared" ref="Y245:Y250" si="87">IF($R$4=$C$17,$G$60,"")</f>
        <v>0</v>
      </c>
    </row>
    <row r="246" spans="20:25">
      <c r="T246">
        <f>IF($R$4&lt;&gt;$C$17,"",IF($D$60="","",$C$3))</f>
        <v>0</v>
      </c>
      <c r="U246">
        <f>IF($R$4&lt;&gt;$C$17,"",IF($D$60="","",$C$4))</f>
        <v>0</v>
      </c>
      <c r="V246" s="5">
        <f>IF($R$4&lt;&gt;$C$17,"",IF($D$60="","",$D$60))</f>
        <v>46397</v>
      </c>
      <c r="W246" s="11">
        <f>IF($R$4&lt;&gt;$C$17,"",IF($V246="","",$E$60))</f>
        <v>0</v>
      </c>
      <c r="X246" s="11">
        <f t="shared" si="86"/>
        <v>0</v>
      </c>
      <c r="Y246" s="11">
        <f t="shared" si="87"/>
        <v>0</v>
      </c>
    </row>
    <row r="247" spans="20:25">
      <c r="T247">
        <f>IF($R$4&lt;&gt;$C$17,"",IF($D$60="","",$C$3))</f>
        <v>0</v>
      </c>
      <c r="U247">
        <f>IF($R$4&lt;&gt;$C$17,"",IF($D$60="","",$C$4))</f>
        <v>0</v>
      </c>
      <c r="V247" s="5">
        <f>IF($R$4&lt;&gt;$C$17,"",IF($D$60="","",$D$60))</f>
        <v>46397</v>
      </c>
      <c r="W247" s="11">
        <f>IF($R$4&lt;&gt;$C$17,"",IF($V247="","",$E$60))</f>
        <v>0</v>
      </c>
      <c r="X247" s="11">
        <f t="shared" si="86"/>
        <v>0</v>
      </c>
      <c r="Y247" s="11">
        <f t="shared" si="87"/>
        <v>0</v>
      </c>
    </row>
    <row r="248" spans="20:25">
      <c r="T248">
        <f>IF($R$4&lt;&gt;$C$17,"",IF($D$60="","",$C$3))</f>
        <v>0</v>
      </c>
      <c r="U248">
        <f>IF($R$4&lt;&gt;$C$17,"",IF($D$60="","",$C$4))</f>
        <v>0</v>
      </c>
      <c r="V248" s="5">
        <f>IF($R$4&lt;&gt;$C$17,"",IF($D$60="","",$D$60))</f>
        <v>46397</v>
      </c>
      <c r="W248" s="11">
        <f>IF($R$4&lt;&gt;$C$17,"",IF($V248="","",$E$60))</f>
        <v>0</v>
      </c>
      <c r="X248" s="11">
        <f t="shared" si="86"/>
        <v>0</v>
      </c>
      <c r="Y248" s="11">
        <f t="shared" si="87"/>
        <v>0</v>
      </c>
    </row>
    <row r="249" spans="20:25">
      <c r="T249">
        <f>IF($R$4&lt;&gt;$C$17,"",IF($D$60="","",$C$3))</f>
        <v>0</v>
      </c>
      <c r="U249">
        <f>IF($R$4&lt;&gt;$C$17,"",IF($D$60="","",$C$4))</f>
        <v>0</v>
      </c>
      <c r="V249" s="5">
        <f>IF($R$4&lt;&gt;$C$17,"",IF($D$60="","",$D$60))</f>
        <v>46397</v>
      </c>
      <c r="W249" s="11">
        <f>IF($R$4&lt;&gt;$C$17,"",IF($V249="","",$E$60))</f>
        <v>0</v>
      </c>
      <c r="X249" s="11">
        <f t="shared" si="86"/>
        <v>0</v>
      </c>
      <c r="Y249" s="11">
        <f t="shared" si="87"/>
        <v>0</v>
      </c>
    </row>
    <row r="250" spans="20:25">
      <c r="T250">
        <f>IF($R$4&lt;&gt;$C$17,"",IF($D$60="","",$C$3))</f>
        <v>0</v>
      </c>
      <c r="U250">
        <f>IF($R$4&lt;&gt;$C$17,"",IF($D$60="","",$C$4))</f>
        <v>0</v>
      </c>
      <c r="V250" s="5">
        <f>IF($R$4&lt;&gt;$C$17,"",IF($D$60="","",$D$60))</f>
        <v>46397</v>
      </c>
      <c r="W250" s="11">
        <f>IF($R$4&lt;&gt;$C$17,"",IF($V250="","",$E$60))</f>
        <v>0</v>
      </c>
      <c r="X250" s="11">
        <f t="shared" si="86"/>
        <v>0</v>
      </c>
      <c r="Y250" s="11">
        <f t="shared" si="87"/>
        <v>0</v>
      </c>
    </row>
    <row r="251" spans="20:25">
      <c r="T251">
        <f>IF($D$61="","",$C$3)</f>
        <v>0</v>
      </c>
      <c r="U251">
        <f>IF($D$61="","",$C$4)</f>
        <v>0</v>
      </c>
      <c r="V251" s="5">
        <f>IF($D$61="","",$D$61)</f>
        <v>46403</v>
      </c>
      <c r="W251" s="11">
        <f>IF($V251="","",$E$61)</f>
        <v>0</v>
      </c>
      <c r="X251" s="11">
        <f t="shared" ref="X251:X256" si="88">IF($R$4=$C$17,$F$61,"")</f>
        <v>0</v>
      </c>
      <c r="Y251" s="11">
        <f t="shared" ref="Y251:Y256" si="89">IF($R$4=$C$17,$G$61,"")</f>
        <v>0</v>
      </c>
    </row>
    <row r="252" spans="20:25">
      <c r="T252">
        <f>IF($R$4&lt;&gt;$C$17,"",IF($D$61="","",$C$3))</f>
        <v>0</v>
      </c>
      <c r="U252">
        <f>IF($R$4&lt;&gt;$C$17,"",IF($D$61="","",$C$4))</f>
        <v>0</v>
      </c>
      <c r="V252" s="5">
        <f>IF($R$4&lt;&gt;$C$17,"",IF($D$61="","",$D$61))</f>
        <v>46403</v>
      </c>
      <c r="W252" s="11">
        <f>IF($R$4&lt;&gt;$C$17,"",IF($V252="","",$E$61))</f>
        <v>0</v>
      </c>
      <c r="X252" s="11">
        <f t="shared" si="88"/>
        <v>0</v>
      </c>
      <c r="Y252" s="11">
        <f t="shared" si="89"/>
        <v>0</v>
      </c>
    </row>
    <row r="253" spans="20:25">
      <c r="T253">
        <f>IF($R$4&lt;&gt;$C$17,"",IF($D$61="","",$C$3))</f>
        <v>0</v>
      </c>
      <c r="U253">
        <f>IF($R$4&lt;&gt;$C$17,"",IF($D$61="","",$C$4))</f>
        <v>0</v>
      </c>
      <c r="V253" s="5">
        <f>IF($R$4&lt;&gt;$C$17,"",IF($D$61="","",$D$61))</f>
        <v>46403</v>
      </c>
      <c r="W253" s="11">
        <f>IF($R$4&lt;&gt;$C$17,"",IF($V253="","",$E$61))</f>
        <v>0</v>
      </c>
      <c r="X253" s="11">
        <f t="shared" si="88"/>
        <v>0</v>
      </c>
      <c r="Y253" s="11">
        <f t="shared" si="89"/>
        <v>0</v>
      </c>
    </row>
    <row r="254" spans="20:25">
      <c r="T254">
        <f>IF($R$4&lt;&gt;$C$17,"",IF($D$61="","",$C$3))</f>
        <v>0</v>
      </c>
      <c r="U254">
        <f>IF($R$4&lt;&gt;$C$17,"",IF($D$61="","",$C$4))</f>
        <v>0</v>
      </c>
      <c r="V254" s="5">
        <f>IF($R$4&lt;&gt;$C$17,"",IF($D$61="","",$D$61))</f>
        <v>46403</v>
      </c>
      <c r="W254" s="11">
        <f>IF($R$4&lt;&gt;$C$17,"",IF($V254="","",$E$61))</f>
        <v>0</v>
      </c>
      <c r="X254" s="11">
        <f t="shared" si="88"/>
        <v>0</v>
      </c>
      <c r="Y254" s="11">
        <f t="shared" si="89"/>
        <v>0</v>
      </c>
    </row>
    <row r="255" spans="20:25">
      <c r="T255">
        <f>IF($R$4&lt;&gt;$C$17,"",IF($D$61="","",$C$3))</f>
        <v>0</v>
      </c>
      <c r="U255">
        <f>IF($R$4&lt;&gt;$C$17,"",IF($D$61="","",$C$4))</f>
        <v>0</v>
      </c>
      <c r="V255" s="5">
        <f>IF($R$4&lt;&gt;$C$17,"",IF($D$61="","",$D$61))</f>
        <v>46403</v>
      </c>
      <c r="W255" s="11">
        <f>IF($R$4&lt;&gt;$C$17,"",IF($V255="","",$E$61))</f>
        <v>0</v>
      </c>
      <c r="X255" s="11">
        <f t="shared" si="88"/>
        <v>0</v>
      </c>
      <c r="Y255" s="11">
        <f t="shared" si="89"/>
        <v>0</v>
      </c>
    </row>
    <row r="256" spans="20:25">
      <c r="T256">
        <f>IF($R$4&lt;&gt;$C$17,"",IF($D$61="","",$C$3))</f>
        <v>0</v>
      </c>
      <c r="U256">
        <f>IF($R$4&lt;&gt;$C$17,"",IF($D$61="","",$C$4))</f>
        <v>0</v>
      </c>
      <c r="V256" s="5">
        <f>IF($R$4&lt;&gt;$C$17,"",IF($D$61="","",$D$61))</f>
        <v>46403</v>
      </c>
      <c r="W256" s="11">
        <f>IF($R$4&lt;&gt;$C$17,"",IF($V256="","",$E$61))</f>
        <v>0</v>
      </c>
      <c r="X256" s="11">
        <f t="shared" si="88"/>
        <v>0</v>
      </c>
      <c r="Y256" s="11">
        <f t="shared" si="89"/>
        <v>0</v>
      </c>
    </row>
    <row r="257" spans="20:25">
      <c r="T257">
        <f>IF($D$62="","",$C$3)</f>
        <v>0</v>
      </c>
      <c r="U257">
        <f>IF($D$62="","",$C$4)</f>
        <v>0</v>
      </c>
      <c r="V257" s="5">
        <f>IF($D$62="","",$D$62)</f>
        <v>46404</v>
      </c>
      <c r="W257" s="11">
        <f>IF($V257="","",$E$62)</f>
        <v>0</v>
      </c>
      <c r="X257" s="11">
        <f t="shared" ref="X257:X262" si="90">IF($R$4=$C$17,$F$62,"")</f>
        <v>0</v>
      </c>
      <c r="Y257" s="11">
        <f t="shared" ref="Y257:Y262" si="91">IF($R$4=$C$17,$G$62,"")</f>
        <v>0</v>
      </c>
    </row>
    <row r="258" spans="20:25">
      <c r="T258">
        <f>IF($R$4&lt;&gt;$C$17,"",IF($D$62="","",$C$3))</f>
        <v>0</v>
      </c>
      <c r="U258">
        <f>IF($R$4&lt;&gt;$C$17,"",IF($D$62="","",$C$4))</f>
        <v>0</v>
      </c>
      <c r="V258" s="5">
        <f>IF($R$4&lt;&gt;$C$17,"",IF($D$62="","",$D$62))</f>
        <v>46404</v>
      </c>
      <c r="W258" s="11">
        <f>IF($R$4&lt;&gt;$C$17,"",IF($V258="","",$E$62))</f>
        <v>0</v>
      </c>
      <c r="X258" s="11">
        <f t="shared" si="90"/>
        <v>0</v>
      </c>
      <c r="Y258" s="11">
        <f t="shared" si="91"/>
        <v>0</v>
      </c>
    </row>
    <row r="259" spans="20:25">
      <c r="T259">
        <f>IF($R$4&lt;&gt;$C$17,"",IF($D$62="","",$C$3))</f>
        <v>0</v>
      </c>
      <c r="U259">
        <f>IF($R$4&lt;&gt;$C$17,"",IF($D$62="","",$C$4))</f>
        <v>0</v>
      </c>
      <c r="V259" s="5">
        <f>IF($R$4&lt;&gt;$C$17,"",IF($D$62="","",$D$62))</f>
        <v>46404</v>
      </c>
      <c r="W259" s="11">
        <f>IF($R$4&lt;&gt;$C$17,"",IF($V259="","",$E$62))</f>
        <v>0</v>
      </c>
      <c r="X259" s="11">
        <f t="shared" si="90"/>
        <v>0</v>
      </c>
      <c r="Y259" s="11">
        <f t="shared" si="91"/>
        <v>0</v>
      </c>
    </row>
    <row r="260" spans="20:25">
      <c r="T260">
        <f>IF($R$4&lt;&gt;$C$17,"",IF($D$62="","",$C$3))</f>
        <v>0</v>
      </c>
      <c r="U260">
        <f>IF($R$4&lt;&gt;$C$17,"",IF($D$62="","",$C$4))</f>
        <v>0</v>
      </c>
      <c r="V260" s="5">
        <f>IF($R$4&lt;&gt;$C$17,"",IF($D$62="","",$D$62))</f>
        <v>46404</v>
      </c>
      <c r="W260" s="11">
        <f>IF($R$4&lt;&gt;$C$17,"",IF($V260="","",$E$62))</f>
        <v>0</v>
      </c>
      <c r="X260" s="11">
        <f t="shared" si="90"/>
        <v>0</v>
      </c>
      <c r="Y260" s="11">
        <f t="shared" si="91"/>
        <v>0</v>
      </c>
    </row>
    <row r="261" spans="20:25">
      <c r="T261">
        <f>IF($R$4&lt;&gt;$C$17,"",IF($D$62="","",$C$3))</f>
        <v>0</v>
      </c>
      <c r="U261">
        <f>IF($R$4&lt;&gt;$C$17,"",IF($D$62="","",$C$4))</f>
        <v>0</v>
      </c>
      <c r="V261" s="5">
        <f>IF($R$4&lt;&gt;$C$17,"",IF($D$62="","",$D$62))</f>
        <v>46404</v>
      </c>
      <c r="W261" s="11">
        <f>IF($R$4&lt;&gt;$C$17,"",IF($V261="","",$E$62))</f>
        <v>0</v>
      </c>
      <c r="X261" s="11">
        <f t="shared" si="90"/>
        <v>0</v>
      </c>
      <c r="Y261" s="11">
        <f t="shared" si="91"/>
        <v>0</v>
      </c>
    </row>
    <row r="262" spans="20:25">
      <c r="T262">
        <f>IF($R$4&lt;&gt;$C$17,"",IF($D$62="","",$C$3))</f>
        <v>0</v>
      </c>
      <c r="U262">
        <f>IF($R$4&lt;&gt;$C$17,"",IF($D$62="","",$C$4))</f>
        <v>0</v>
      </c>
      <c r="V262" s="5">
        <f>IF($R$4&lt;&gt;$C$17,"",IF($D$62="","",$D$62))</f>
        <v>46404</v>
      </c>
      <c r="W262" s="11">
        <f>IF($R$4&lt;&gt;$C$17,"",IF($V262="","",$E$62))</f>
        <v>0</v>
      </c>
      <c r="X262" s="11">
        <f t="shared" si="90"/>
        <v>0</v>
      </c>
      <c r="Y262" s="11">
        <f t="shared" si="91"/>
        <v>0</v>
      </c>
    </row>
    <row r="263" spans="20:25">
      <c r="T263">
        <f>IF($D$63="","",$C$3)</f>
        <v>0</v>
      </c>
      <c r="U263">
        <f>IF($D$63="","",$C$4)</f>
        <v>0</v>
      </c>
      <c r="V263" s="5">
        <f>IF($D$63="","",$D$63)</f>
        <v>46410</v>
      </c>
      <c r="W263" s="11">
        <f>IF($V263="","",$E$63)</f>
        <v>0</v>
      </c>
      <c r="X263" s="11">
        <f t="shared" ref="X263:X268" si="92">IF($R$4=$C$17,$F$63,"")</f>
        <v>0</v>
      </c>
      <c r="Y263" s="11">
        <f t="shared" ref="Y263:Y268" si="93">IF($R$4=$C$17,$G$63,"")</f>
        <v>0</v>
      </c>
    </row>
    <row r="264" spans="20:25">
      <c r="T264">
        <f>IF($R$4&lt;&gt;$C$17,"",IF($D$63="","",$C$3))</f>
        <v>0</v>
      </c>
      <c r="U264">
        <f>IF($R$4&lt;&gt;$C$17,"",IF($D$63="","",$C$4))</f>
        <v>0</v>
      </c>
      <c r="V264" s="5">
        <f>IF($R$4&lt;&gt;$C$17,"",IF($D$63="","",$D$63))</f>
        <v>46410</v>
      </c>
      <c r="W264" s="11">
        <f>IF($R$4&lt;&gt;$C$17,"",IF($V264="","",$E$63))</f>
        <v>0</v>
      </c>
      <c r="X264" s="11">
        <f t="shared" si="92"/>
        <v>0</v>
      </c>
      <c r="Y264" s="11">
        <f t="shared" si="93"/>
        <v>0</v>
      </c>
    </row>
    <row r="265" spans="20:25">
      <c r="T265">
        <f>IF($R$4&lt;&gt;$C$17,"",IF($D$63="","",$C$3))</f>
        <v>0</v>
      </c>
      <c r="U265">
        <f>IF($R$4&lt;&gt;$C$17,"",IF($D$63="","",$C$4))</f>
        <v>0</v>
      </c>
      <c r="V265" s="5">
        <f>IF($R$4&lt;&gt;$C$17,"",IF($D$63="","",$D$63))</f>
        <v>46410</v>
      </c>
      <c r="W265" s="11">
        <f>IF($R$4&lt;&gt;$C$17,"",IF($V265="","",$E$63))</f>
        <v>0</v>
      </c>
      <c r="X265" s="11">
        <f t="shared" si="92"/>
        <v>0</v>
      </c>
      <c r="Y265" s="11">
        <f t="shared" si="93"/>
        <v>0</v>
      </c>
    </row>
    <row r="266" spans="20:25">
      <c r="T266">
        <f>IF($R$4&lt;&gt;$C$17,"",IF($D$63="","",$C$3))</f>
        <v>0</v>
      </c>
      <c r="U266">
        <f>IF($R$4&lt;&gt;$C$17,"",IF($D$63="","",$C$4))</f>
        <v>0</v>
      </c>
      <c r="V266" s="5">
        <f>IF($R$4&lt;&gt;$C$17,"",IF($D$63="","",$D$63))</f>
        <v>46410</v>
      </c>
      <c r="W266" s="11">
        <f>IF($R$4&lt;&gt;$C$17,"",IF($V266="","",$E$63))</f>
        <v>0</v>
      </c>
      <c r="X266" s="11">
        <f t="shared" si="92"/>
        <v>0</v>
      </c>
      <c r="Y266" s="11">
        <f t="shared" si="93"/>
        <v>0</v>
      </c>
    </row>
    <row r="267" spans="20:25">
      <c r="T267">
        <f>IF($R$4&lt;&gt;$C$17,"",IF($D$63="","",$C$3))</f>
        <v>0</v>
      </c>
      <c r="U267">
        <f>IF($R$4&lt;&gt;$C$17,"",IF($D$63="","",$C$4))</f>
        <v>0</v>
      </c>
      <c r="V267" s="5">
        <f>IF($R$4&lt;&gt;$C$17,"",IF($D$63="","",$D$63))</f>
        <v>46410</v>
      </c>
      <c r="W267" s="11">
        <f>IF($R$4&lt;&gt;$C$17,"",IF($V267="","",$E$63))</f>
        <v>0</v>
      </c>
      <c r="X267" s="11">
        <f t="shared" si="92"/>
        <v>0</v>
      </c>
      <c r="Y267" s="11">
        <f t="shared" si="93"/>
        <v>0</v>
      </c>
    </row>
    <row r="268" spans="20:25">
      <c r="T268">
        <f>IF($R$4&lt;&gt;$C$17,"",IF($D$63="","",$C$3))</f>
        <v>0</v>
      </c>
      <c r="U268">
        <f>IF($R$4&lt;&gt;$C$17,"",IF($D$63="","",$C$4))</f>
        <v>0</v>
      </c>
      <c r="V268" s="5">
        <f>IF($R$4&lt;&gt;$C$17,"",IF($D$63="","",$D$63))</f>
        <v>46410</v>
      </c>
      <c r="W268" s="11">
        <f>IF($R$4&lt;&gt;$C$17,"",IF($V268="","",$E$63))</f>
        <v>0</v>
      </c>
      <c r="X268" s="11">
        <f t="shared" si="92"/>
        <v>0</v>
      </c>
      <c r="Y268" s="11">
        <f t="shared" si="93"/>
        <v>0</v>
      </c>
    </row>
    <row r="269" spans="20:25">
      <c r="T269">
        <f>IF($D$64="","",$C$3)</f>
        <v>0</v>
      </c>
      <c r="U269">
        <f>IF($D$64="","",$C$4)</f>
        <v>0</v>
      </c>
      <c r="V269" s="5">
        <f>IF($D$64="","",$D$64)</f>
        <v>46411</v>
      </c>
      <c r="W269" s="11">
        <f>IF($V269="","",$E$64)</f>
        <v>0</v>
      </c>
      <c r="X269" s="11">
        <f t="shared" ref="X269:X274" si="94">IF($R$4=$C$17,$F$64,"")</f>
        <v>0</v>
      </c>
      <c r="Y269" s="11">
        <f t="shared" ref="Y269:Y274" si="95">IF($R$4=$C$17,$G$64,"")</f>
        <v>0</v>
      </c>
    </row>
    <row r="270" spans="20:25">
      <c r="T270">
        <f>IF($R$4&lt;&gt;$C$17,"",IF($D$64="","",$C$3))</f>
        <v>0</v>
      </c>
      <c r="U270">
        <f>IF($R$4&lt;&gt;$C$17,"",IF($D$64="","",$C$4))</f>
        <v>0</v>
      </c>
      <c r="V270" s="5">
        <f>IF($R$4&lt;&gt;$C$17,"",IF($D$64="","",$D$64))</f>
        <v>46411</v>
      </c>
      <c r="W270" s="11">
        <f>IF($R$4&lt;&gt;$C$17,"",IF($V270="","",$E$64))</f>
        <v>0</v>
      </c>
      <c r="X270" s="11">
        <f t="shared" si="94"/>
        <v>0</v>
      </c>
      <c r="Y270" s="11">
        <f t="shared" si="95"/>
        <v>0</v>
      </c>
    </row>
    <row r="271" spans="20:25">
      <c r="T271">
        <f>IF($R$4&lt;&gt;$C$17,"",IF($D$64="","",$C$3))</f>
        <v>0</v>
      </c>
      <c r="U271">
        <f>IF($R$4&lt;&gt;$C$17,"",IF($D$64="","",$C$4))</f>
        <v>0</v>
      </c>
      <c r="V271" s="5">
        <f>IF($R$4&lt;&gt;$C$17,"",IF($D$64="","",$D$64))</f>
        <v>46411</v>
      </c>
      <c r="W271" s="11">
        <f>IF($R$4&lt;&gt;$C$17,"",IF($V271="","",$E$64))</f>
        <v>0</v>
      </c>
      <c r="X271" s="11">
        <f t="shared" si="94"/>
        <v>0</v>
      </c>
      <c r="Y271" s="11">
        <f t="shared" si="95"/>
        <v>0</v>
      </c>
    </row>
    <row r="272" spans="20:25">
      <c r="T272">
        <f>IF($R$4&lt;&gt;$C$17,"",IF($D$64="","",$C$3))</f>
        <v>0</v>
      </c>
      <c r="U272">
        <f>IF($R$4&lt;&gt;$C$17,"",IF($D$64="","",$C$4))</f>
        <v>0</v>
      </c>
      <c r="V272" s="5">
        <f>IF($R$4&lt;&gt;$C$17,"",IF($D$64="","",$D$64))</f>
        <v>46411</v>
      </c>
      <c r="W272" s="11">
        <f>IF($R$4&lt;&gt;$C$17,"",IF($V272="","",$E$64))</f>
        <v>0</v>
      </c>
      <c r="X272" s="11">
        <f t="shared" si="94"/>
        <v>0</v>
      </c>
      <c r="Y272" s="11">
        <f t="shared" si="95"/>
        <v>0</v>
      </c>
    </row>
    <row r="273" spans="20:25">
      <c r="T273">
        <f>IF($R$4&lt;&gt;$C$17,"",IF($D$64="","",$C$3))</f>
        <v>0</v>
      </c>
      <c r="U273">
        <f>IF($R$4&lt;&gt;$C$17,"",IF($D$64="","",$C$4))</f>
        <v>0</v>
      </c>
      <c r="V273" s="5">
        <f>IF($R$4&lt;&gt;$C$17,"",IF($D$64="","",$D$64))</f>
        <v>46411</v>
      </c>
      <c r="W273" s="11">
        <f>IF($R$4&lt;&gt;$C$17,"",IF($V273="","",$E$64))</f>
        <v>0</v>
      </c>
      <c r="X273" s="11">
        <f t="shared" si="94"/>
        <v>0</v>
      </c>
      <c r="Y273" s="11">
        <f t="shared" si="95"/>
        <v>0</v>
      </c>
    </row>
    <row r="274" spans="20:25">
      <c r="T274">
        <f>IF($R$4&lt;&gt;$C$17,"",IF($D$64="","",$C$3))</f>
        <v>0</v>
      </c>
      <c r="U274">
        <f>IF($R$4&lt;&gt;$C$17,"",IF($D$64="","",$C$4))</f>
        <v>0</v>
      </c>
      <c r="V274" s="5">
        <f>IF($R$4&lt;&gt;$C$17,"",IF($D$64="","",$D$64))</f>
        <v>46411</v>
      </c>
      <c r="W274" s="11">
        <f>IF($R$4&lt;&gt;$C$17,"",IF($V274="","",$E$64))</f>
        <v>0</v>
      </c>
      <c r="X274" s="11">
        <f t="shared" si="94"/>
        <v>0</v>
      </c>
      <c r="Y274" s="11">
        <f t="shared" si="95"/>
        <v>0</v>
      </c>
    </row>
    <row r="275" spans="20:25">
      <c r="T275">
        <f>IF($D$65="","",$C$3)</f>
        <v>0</v>
      </c>
      <c r="U275">
        <f>IF($D$65="","",$C$4)</f>
        <v>0</v>
      </c>
      <c r="V275" s="5">
        <f>IF($D$65="","",$D$65)</f>
        <v>46417</v>
      </c>
      <c r="W275" s="11">
        <f>IF($V275="","",$E$65)</f>
        <v>0</v>
      </c>
      <c r="X275" s="11">
        <f t="shared" ref="X275:X280" si="96">IF($R$4=$C$17,$F$65,"")</f>
        <v>0</v>
      </c>
      <c r="Y275" s="11">
        <f t="shared" ref="Y275:Y280" si="97">IF($R$4=$C$17,$G$65,"")</f>
        <v>0</v>
      </c>
    </row>
    <row r="276" spans="20:25">
      <c r="T276">
        <f>IF($R$4&lt;&gt;$C$17,"",IF($D$65="","",$C$3))</f>
        <v>0</v>
      </c>
      <c r="U276">
        <f>IF($R$4&lt;&gt;$C$17,"",IF($D$65="","",$C$4))</f>
        <v>0</v>
      </c>
      <c r="V276" s="5">
        <f>IF($R$4&lt;&gt;$C$17,"",IF($D$65="","",$D$65))</f>
        <v>46417</v>
      </c>
      <c r="W276" s="11">
        <f>IF($R$4&lt;&gt;$C$17,"",IF($V276="","",$E$65))</f>
        <v>0</v>
      </c>
      <c r="X276" s="11">
        <f t="shared" si="96"/>
        <v>0</v>
      </c>
      <c r="Y276" s="11">
        <f t="shared" si="97"/>
        <v>0</v>
      </c>
    </row>
    <row r="277" spans="20:25">
      <c r="T277">
        <f>IF($R$4&lt;&gt;$C$17,"",IF($D$65="","",$C$3))</f>
        <v>0</v>
      </c>
      <c r="U277">
        <f>IF($R$4&lt;&gt;$C$17,"",IF($D$65="","",$C$4))</f>
        <v>0</v>
      </c>
      <c r="V277" s="5">
        <f>IF($R$4&lt;&gt;$C$17,"",IF($D$65="","",$D$65))</f>
        <v>46417</v>
      </c>
      <c r="W277" s="11">
        <f>IF($R$4&lt;&gt;$C$17,"",IF($V277="","",$E$65))</f>
        <v>0</v>
      </c>
      <c r="X277" s="11">
        <f t="shared" si="96"/>
        <v>0</v>
      </c>
      <c r="Y277" s="11">
        <f t="shared" si="97"/>
        <v>0</v>
      </c>
    </row>
    <row r="278" spans="20:25">
      <c r="T278">
        <f>IF($R$4&lt;&gt;$C$17,"",IF($D$65="","",$C$3))</f>
        <v>0</v>
      </c>
      <c r="U278">
        <f>IF($R$4&lt;&gt;$C$17,"",IF($D$65="","",$C$4))</f>
        <v>0</v>
      </c>
      <c r="V278" s="5">
        <f>IF($R$4&lt;&gt;$C$17,"",IF($D$65="","",$D$65))</f>
        <v>46417</v>
      </c>
      <c r="W278" s="11">
        <f>IF($R$4&lt;&gt;$C$17,"",IF($V278="","",$E$65))</f>
        <v>0</v>
      </c>
      <c r="X278" s="11">
        <f t="shared" si="96"/>
        <v>0</v>
      </c>
      <c r="Y278" s="11">
        <f t="shared" si="97"/>
        <v>0</v>
      </c>
    </row>
    <row r="279" spans="20:25">
      <c r="T279">
        <f>IF($R$4&lt;&gt;$C$17,"",IF($D$65="","",$C$3))</f>
        <v>0</v>
      </c>
      <c r="U279">
        <f>IF($R$4&lt;&gt;$C$17,"",IF($D$65="","",$C$4))</f>
        <v>0</v>
      </c>
      <c r="V279" s="5">
        <f>IF($R$4&lt;&gt;$C$17,"",IF($D$65="","",$D$65))</f>
        <v>46417</v>
      </c>
      <c r="W279" s="11">
        <f>IF($R$4&lt;&gt;$C$17,"",IF($V279="","",$E$65))</f>
        <v>0</v>
      </c>
      <c r="X279" s="11">
        <f t="shared" si="96"/>
        <v>0</v>
      </c>
      <c r="Y279" s="11">
        <f t="shared" si="97"/>
        <v>0</v>
      </c>
    </row>
    <row r="280" spans="20:25">
      <c r="T280">
        <f>IF($R$4&lt;&gt;$C$17,"",IF($D$65="","",$C$3))</f>
        <v>0</v>
      </c>
      <c r="U280">
        <f>IF($R$4&lt;&gt;$C$17,"",IF($D$65="","",$C$4))</f>
        <v>0</v>
      </c>
      <c r="V280" s="5">
        <f>IF($R$4&lt;&gt;$C$17,"",IF($D$65="","",$D$65))</f>
        <v>46417</v>
      </c>
      <c r="W280" s="11">
        <f>IF($R$4&lt;&gt;$C$17,"",IF($V280="","",$E$65))</f>
        <v>0</v>
      </c>
      <c r="X280" s="11">
        <f t="shared" si="96"/>
        <v>0</v>
      </c>
      <c r="Y280" s="11">
        <f t="shared" si="97"/>
        <v>0</v>
      </c>
    </row>
    <row r="281" spans="20:25">
      <c r="T281">
        <f>IF($D$66="","",$C$3)</f>
        <v>0</v>
      </c>
      <c r="U281">
        <f>IF($D$66="","",$C$4)</f>
        <v>0</v>
      </c>
      <c r="V281" s="5">
        <f>IF($D$66="","",$D$66)</f>
        <v>46418</v>
      </c>
      <c r="W281" s="11">
        <f>IF($V281="","",$E$66)</f>
        <v>0</v>
      </c>
      <c r="X281" s="11">
        <f t="shared" ref="X281:X286" si="98">IF($R$4=$C$17,$F$66,"")</f>
        <v>0</v>
      </c>
      <c r="Y281" s="11">
        <f t="shared" ref="Y281:Y286" si="99">IF($R$4=$C$17,$G$66,"")</f>
        <v>0</v>
      </c>
    </row>
    <row r="282" spans="20:25">
      <c r="T282">
        <f>IF($R$4&lt;&gt;$C$17,"",IF($D$66="","",$C$3))</f>
        <v>0</v>
      </c>
      <c r="U282">
        <f>IF($R$4&lt;&gt;$C$17,"",IF($D$66="","",$C$4))</f>
        <v>0</v>
      </c>
      <c r="V282" s="5">
        <f>IF($R$4&lt;&gt;$C$17,"",IF($D$66="","",$D$66))</f>
        <v>46418</v>
      </c>
      <c r="W282" s="11">
        <f>IF($R$4&lt;&gt;$C$17,"",IF($V282="","",$E$66))</f>
        <v>0</v>
      </c>
      <c r="X282" s="11">
        <f t="shared" si="98"/>
        <v>0</v>
      </c>
      <c r="Y282" s="11">
        <f t="shared" si="99"/>
        <v>0</v>
      </c>
    </row>
    <row r="283" spans="20:25">
      <c r="T283">
        <f>IF($R$4&lt;&gt;$C$17,"",IF($D$66="","",$C$3))</f>
        <v>0</v>
      </c>
      <c r="U283">
        <f>IF($R$4&lt;&gt;$C$17,"",IF($D$66="","",$C$4))</f>
        <v>0</v>
      </c>
      <c r="V283" s="5">
        <f>IF($R$4&lt;&gt;$C$17,"",IF($D$66="","",$D$66))</f>
        <v>46418</v>
      </c>
      <c r="W283" s="11">
        <f>IF($R$4&lt;&gt;$C$17,"",IF($V283="","",$E$66))</f>
        <v>0</v>
      </c>
      <c r="X283" s="11">
        <f t="shared" si="98"/>
        <v>0</v>
      </c>
      <c r="Y283" s="11">
        <f t="shared" si="99"/>
        <v>0</v>
      </c>
    </row>
    <row r="284" spans="20:25">
      <c r="T284">
        <f>IF($R$4&lt;&gt;$C$17,"",IF($D$66="","",$C$3))</f>
        <v>0</v>
      </c>
      <c r="U284">
        <f>IF($R$4&lt;&gt;$C$17,"",IF($D$66="","",$C$4))</f>
        <v>0</v>
      </c>
      <c r="V284" s="5">
        <f>IF($R$4&lt;&gt;$C$17,"",IF($D$66="","",$D$66))</f>
        <v>46418</v>
      </c>
      <c r="W284" s="11">
        <f>IF($R$4&lt;&gt;$C$17,"",IF($V284="","",$E$66))</f>
        <v>0</v>
      </c>
      <c r="X284" s="11">
        <f t="shared" si="98"/>
        <v>0</v>
      </c>
      <c r="Y284" s="11">
        <f t="shared" si="99"/>
        <v>0</v>
      </c>
    </row>
    <row r="285" spans="20:25">
      <c r="T285">
        <f>IF($R$4&lt;&gt;$C$17,"",IF($D$66="","",$C$3))</f>
        <v>0</v>
      </c>
      <c r="U285">
        <f>IF($R$4&lt;&gt;$C$17,"",IF($D$66="","",$C$4))</f>
        <v>0</v>
      </c>
      <c r="V285" s="5">
        <f>IF($R$4&lt;&gt;$C$17,"",IF($D$66="","",$D$66))</f>
        <v>46418</v>
      </c>
      <c r="W285" s="11">
        <f>IF($R$4&lt;&gt;$C$17,"",IF($V285="","",$E$66))</f>
        <v>0</v>
      </c>
      <c r="X285" s="11">
        <f t="shared" si="98"/>
        <v>0</v>
      </c>
      <c r="Y285" s="11">
        <f t="shared" si="99"/>
        <v>0</v>
      </c>
    </row>
    <row r="286" spans="20:25">
      <c r="T286">
        <f>IF($R$4&lt;&gt;$C$17,"",IF($D$66="","",$C$3))</f>
        <v>0</v>
      </c>
      <c r="U286">
        <f>IF($R$4&lt;&gt;$C$17,"",IF($D$66="","",$C$4))</f>
        <v>0</v>
      </c>
      <c r="V286" s="5">
        <f>IF($R$4&lt;&gt;$C$17,"",IF($D$66="","",$D$66))</f>
        <v>46418</v>
      </c>
      <c r="W286" s="11">
        <f>IF($R$4&lt;&gt;$C$17,"",IF($V286="","",$E$66))</f>
        <v>0</v>
      </c>
      <c r="X286" s="11">
        <f t="shared" si="98"/>
        <v>0</v>
      </c>
      <c r="Y286" s="11">
        <f t="shared" si="99"/>
        <v>0</v>
      </c>
    </row>
    <row r="287" spans="20:25">
      <c r="T287">
        <f>IF($D$67="","",$C$3)</f>
        <v>0</v>
      </c>
      <c r="U287">
        <f>IF($D$67="","",$C$4)</f>
        <v>0</v>
      </c>
      <c r="V287" s="5">
        <f>IF($D$67="","",$D$67)</f>
        <v>46424</v>
      </c>
      <c r="W287" s="11">
        <f>IF($V287="","",$E$67)</f>
        <v>0</v>
      </c>
      <c r="X287" s="11">
        <f t="shared" ref="X287:X292" si="100">IF($R$4=$C$17,$F$67,"")</f>
        <v>0</v>
      </c>
      <c r="Y287" s="11">
        <f t="shared" ref="Y287:Y292" si="101">IF($R$4=$C$17,$G$67,"")</f>
        <v>0</v>
      </c>
    </row>
    <row r="288" spans="20:25">
      <c r="T288">
        <f>IF($R$4&lt;&gt;$C$17,"",IF($D$67="","",$C$3))</f>
        <v>0</v>
      </c>
      <c r="U288">
        <f>IF($R$4&lt;&gt;$C$17,"",IF($D$67="","",$C$4))</f>
        <v>0</v>
      </c>
      <c r="V288" s="5">
        <f>IF($R$4&lt;&gt;$C$17,"",IF($D$67="","",$D$67))</f>
        <v>46424</v>
      </c>
      <c r="W288" s="11">
        <f>IF($R$4&lt;&gt;$C$17,"",IF($V288="","",$E$67))</f>
        <v>0</v>
      </c>
      <c r="X288" s="11">
        <f t="shared" si="100"/>
        <v>0</v>
      </c>
      <c r="Y288" s="11">
        <f t="shared" si="101"/>
        <v>0</v>
      </c>
    </row>
    <row r="289" spans="20:25">
      <c r="T289">
        <f>IF($R$4&lt;&gt;$C$17,"",IF($D$67="","",$C$3))</f>
        <v>0</v>
      </c>
      <c r="U289">
        <f>IF($R$4&lt;&gt;$C$17,"",IF($D$67="","",$C$4))</f>
        <v>0</v>
      </c>
      <c r="V289" s="5">
        <f>IF($R$4&lt;&gt;$C$17,"",IF($D$67="","",$D$67))</f>
        <v>46424</v>
      </c>
      <c r="W289" s="11">
        <f>IF($R$4&lt;&gt;$C$17,"",IF($V289="","",$E$67))</f>
        <v>0</v>
      </c>
      <c r="X289" s="11">
        <f t="shared" si="100"/>
        <v>0</v>
      </c>
      <c r="Y289" s="11">
        <f t="shared" si="101"/>
        <v>0</v>
      </c>
    </row>
    <row r="290" spans="20:25">
      <c r="T290">
        <f>IF($R$4&lt;&gt;$C$17,"",IF($D$67="","",$C$3))</f>
        <v>0</v>
      </c>
      <c r="U290">
        <f>IF($R$4&lt;&gt;$C$17,"",IF($D$67="","",$C$4))</f>
        <v>0</v>
      </c>
      <c r="V290" s="5">
        <f>IF($R$4&lt;&gt;$C$17,"",IF($D$67="","",$D$67))</f>
        <v>46424</v>
      </c>
      <c r="W290" s="11">
        <f>IF($R$4&lt;&gt;$C$17,"",IF($V290="","",$E$67))</f>
        <v>0</v>
      </c>
      <c r="X290" s="11">
        <f t="shared" si="100"/>
        <v>0</v>
      </c>
      <c r="Y290" s="11">
        <f t="shared" si="101"/>
        <v>0</v>
      </c>
    </row>
    <row r="291" spans="20:25">
      <c r="T291">
        <f>IF($R$4&lt;&gt;$C$17,"",IF($D$67="","",$C$3))</f>
        <v>0</v>
      </c>
      <c r="U291">
        <f>IF($R$4&lt;&gt;$C$17,"",IF($D$67="","",$C$4))</f>
        <v>0</v>
      </c>
      <c r="V291" s="5">
        <f>IF($R$4&lt;&gt;$C$17,"",IF($D$67="","",$D$67))</f>
        <v>46424</v>
      </c>
      <c r="W291" s="11">
        <f>IF($R$4&lt;&gt;$C$17,"",IF($V291="","",$E$67))</f>
        <v>0</v>
      </c>
      <c r="X291" s="11">
        <f t="shared" si="100"/>
        <v>0</v>
      </c>
      <c r="Y291" s="11">
        <f t="shared" si="101"/>
        <v>0</v>
      </c>
    </row>
    <row r="292" spans="20:25">
      <c r="T292">
        <f>IF($R$4&lt;&gt;$C$17,"",IF($D$67="","",$C$3))</f>
        <v>0</v>
      </c>
      <c r="U292">
        <f>IF($R$4&lt;&gt;$C$17,"",IF($D$67="","",$C$4))</f>
        <v>0</v>
      </c>
      <c r="V292" s="5">
        <f>IF($R$4&lt;&gt;$C$17,"",IF($D$67="","",$D$67))</f>
        <v>46424</v>
      </c>
      <c r="W292" s="11">
        <f>IF($R$4&lt;&gt;$C$17,"",IF($V292="","",$E$67))</f>
        <v>0</v>
      </c>
      <c r="X292" s="11">
        <f t="shared" si="100"/>
        <v>0</v>
      </c>
      <c r="Y292" s="11">
        <f t="shared" si="101"/>
        <v>0</v>
      </c>
    </row>
    <row r="293" spans="20:25">
      <c r="T293">
        <f>IF($D$68="","",$C$3)</f>
        <v>0</v>
      </c>
      <c r="U293">
        <f>IF($D$68="","",$C$4)</f>
        <v>0</v>
      </c>
      <c r="V293" s="5">
        <f>IF($D$68="","",$D$68)</f>
        <v>46425</v>
      </c>
      <c r="W293" s="11">
        <f>IF($V293="","",$E$68)</f>
        <v>0</v>
      </c>
      <c r="X293" s="11">
        <f t="shared" ref="X293:X298" si="102">IF($R$4=$C$17,$F$68,"")</f>
        <v>0</v>
      </c>
      <c r="Y293" s="11">
        <f t="shared" ref="Y293:Y298" si="103">IF($R$4=$C$17,$G$68,"")</f>
        <v>0</v>
      </c>
    </row>
    <row r="294" spans="20:25">
      <c r="T294">
        <f>IF($R$4&lt;&gt;$C$17,"",IF($D$68="","",$C$3))</f>
        <v>0</v>
      </c>
      <c r="U294">
        <f>IF($R$4&lt;&gt;$C$17,"",IF($D$68="","",$C$4))</f>
        <v>0</v>
      </c>
      <c r="V294" s="5">
        <f>IF($R$4&lt;&gt;$C$17,"",IF($D$68="","",$D$68))</f>
        <v>46425</v>
      </c>
      <c r="W294" s="11">
        <f>IF($R$4&lt;&gt;$C$17,"",IF($V294="","",$E$68))</f>
        <v>0</v>
      </c>
      <c r="X294" s="11">
        <f t="shared" si="102"/>
        <v>0</v>
      </c>
      <c r="Y294" s="11">
        <f t="shared" si="103"/>
        <v>0</v>
      </c>
    </row>
    <row r="295" spans="20:25">
      <c r="T295">
        <f>IF($R$4&lt;&gt;$C$17,"",IF($D$68="","",$C$3))</f>
        <v>0</v>
      </c>
      <c r="U295">
        <f>IF($R$4&lt;&gt;$C$17,"",IF($D$68="","",$C$4))</f>
        <v>0</v>
      </c>
      <c r="V295" s="5">
        <f>IF($R$4&lt;&gt;$C$17,"",IF($D$68="","",$D$68))</f>
        <v>46425</v>
      </c>
      <c r="W295" s="11">
        <f>IF($R$4&lt;&gt;$C$17,"",IF($V295="","",$E$68))</f>
        <v>0</v>
      </c>
      <c r="X295" s="11">
        <f t="shared" si="102"/>
        <v>0</v>
      </c>
      <c r="Y295" s="11">
        <f t="shared" si="103"/>
        <v>0</v>
      </c>
    </row>
    <row r="296" spans="20:25">
      <c r="T296">
        <f>IF($R$4&lt;&gt;$C$17,"",IF($D$68="","",$C$3))</f>
        <v>0</v>
      </c>
      <c r="U296">
        <f>IF($R$4&lt;&gt;$C$17,"",IF($D$68="","",$C$4))</f>
        <v>0</v>
      </c>
      <c r="V296" s="5">
        <f>IF($R$4&lt;&gt;$C$17,"",IF($D$68="","",$D$68))</f>
        <v>46425</v>
      </c>
      <c r="W296" s="11">
        <f>IF($R$4&lt;&gt;$C$17,"",IF($V296="","",$E$68))</f>
        <v>0</v>
      </c>
      <c r="X296" s="11">
        <f t="shared" si="102"/>
        <v>0</v>
      </c>
      <c r="Y296" s="11">
        <f t="shared" si="103"/>
        <v>0</v>
      </c>
    </row>
    <row r="297" spans="20:25">
      <c r="T297">
        <f>IF($R$4&lt;&gt;$C$17,"",IF($D$68="","",$C$3))</f>
        <v>0</v>
      </c>
      <c r="U297">
        <f>IF($R$4&lt;&gt;$C$17,"",IF($D$68="","",$C$4))</f>
        <v>0</v>
      </c>
      <c r="V297" s="5">
        <f>IF($R$4&lt;&gt;$C$17,"",IF($D$68="","",$D$68))</f>
        <v>46425</v>
      </c>
      <c r="W297" s="11">
        <f>IF($R$4&lt;&gt;$C$17,"",IF($V297="","",$E$68))</f>
        <v>0</v>
      </c>
      <c r="X297" s="11">
        <f t="shared" si="102"/>
        <v>0</v>
      </c>
      <c r="Y297" s="11">
        <f t="shared" si="103"/>
        <v>0</v>
      </c>
    </row>
    <row r="298" spans="20:25">
      <c r="T298">
        <f>IF($R$4&lt;&gt;$C$17,"",IF($D$68="","",$C$3))</f>
        <v>0</v>
      </c>
      <c r="U298">
        <f>IF($R$4&lt;&gt;$C$17,"",IF($D$68="","",$C$4))</f>
        <v>0</v>
      </c>
      <c r="V298" s="5">
        <f>IF($R$4&lt;&gt;$C$17,"",IF($D$68="","",$D$68))</f>
        <v>46425</v>
      </c>
      <c r="W298" s="11">
        <f>IF($R$4&lt;&gt;$C$17,"",IF($V298="","",$E$68))</f>
        <v>0</v>
      </c>
      <c r="X298" s="11">
        <f t="shared" si="102"/>
        <v>0</v>
      </c>
      <c r="Y298" s="11">
        <f t="shared" si="103"/>
        <v>0</v>
      </c>
    </row>
    <row r="299" spans="20:25">
      <c r="T299">
        <f>IF($D$69="","",$C$3)</f>
        <v>0</v>
      </c>
      <c r="U299">
        <f>IF($D$69="","",$C$4)</f>
        <v>0</v>
      </c>
      <c r="V299" s="5">
        <f>IF($D$69="","",$D$69)</f>
        <v>46431</v>
      </c>
      <c r="W299" s="11">
        <f>IF($V299="","",$E$69)</f>
        <v>0</v>
      </c>
      <c r="X299" s="11">
        <f t="shared" ref="X299:X304" si="104">IF($R$4=$C$17,$F$69,"")</f>
        <v>0</v>
      </c>
      <c r="Y299" s="11">
        <f t="shared" ref="Y299:Y304" si="105">IF($R$4=$C$17,$G$69,"")</f>
        <v>0</v>
      </c>
    </row>
    <row r="300" spans="20:25">
      <c r="T300">
        <f>IF($R$4&lt;&gt;$C$17,"",IF($D$69="","",$C$3))</f>
        <v>0</v>
      </c>
      <c r="U300">
        <f>IF($R$4&lt;&gt;$C$17,"",IF($D$69="","",$C$4))</f>
        <v>0</v>
      </c>
      <c r="V300" s="5">
        <f>IF($R$4&lt;&gt;$C$17,"",IF($D$69="","",$D$69))</f>
        <v>46431</v>
      </c>
      <c r="W300" s="11">
        <f>IF($R$4&lt;&gt;$C$17,"",IF($V300="","",$E$69))</f>
        <v>0</v>
      </c>
      <c r="X300" s="11">
        <f t="shared" si="104"/>
        <v>0</v>
      </c>
      <c r="Y300" s="11">
        <f t="shared" si="105"/>
        <v>0</v>
      </c>
    </row>
    <row r="301" spans="20:25">
      <c r="T301">
        <f>IF($R$4&lt;&gt;$C$17,"",IF($D$69="","",$C$3))</f>
        <v>0</v>
      </c>
      <c r="U301">
        <f>IF($R$4&lt;&gt;$C$17,"",IF($D$69="","",$C$4))</f>
        <v>0</v>
      </c>
      <c r="V301" s="5">
        <f>IF($R$4&lt;&gt;$C$17,"",IF($D$69="","",$D$69))</f>
        <v>46431</v>
      </c>
      <c r="W301" s="11">
        <f>IF($R$4&lt;&gt;$C$17,"",IF($V301="","",$E$69))</f>
        <v>0</v>
      </c>
      <c r="X301" s="11">
        <f t="shared" si="104"/>
        <v>0</v>
      </c>
      <c r="Y301" s="11">
        <f t="shared" si="105"/>
        <v>0</v>
      </c>
    </row>
    <row r="302" spans="20:25">
      <c r="T302">
        <f>IF($R$4&lt;&gt;$C$17,"",IF($D$69="","",$C$3))</f>
        <v>0</v>
      </c>
      <c r="U302">
        <f>IF($R$4&lt;&gt;$C$17,"",IF($D$69="","",$C$4))</f>
        <v>0</v>
      </c>
      <c r="V302" s="5">
        <f>IF($R$4&lt;&gt;$C$17,"",IF($D$69="","",$D$69))</f>
        <v>46431</v>
      </c>
      <c r="W302" s="11">
        <f>IF($R$4&lt;&gt;$C$17,"",IF($V302="","",$E$69))</f>
        <v>0</v>
      </c>
      <c r="X302" s="11">
        <f t="shared" si="104"/>
        <v>0</v>
      </c>
      <c r="Y302" s="11">
        <f t="shared" si="105"/>
        <v>0</v>
      </c>
    </row>
    <row r="303" spans="20:25">
      <c r="T303">
        <f>IF($R$4&lt;&gt;$C$17,"",IF($D$69="","",$C$3))</f>
        <v>0</v>
      </c>
      <c r="U303">
        <f>IF($R$4&lt;&gt;$C$17,"",IF($D$69="","",$C$4))</f>
        <v>0</v>
      </c>
      <c r="V303" s="5">
        <f>IF($R$4&lt;&gt;$C$17,"",IF($D$69="","",$D$69))</f>
        <v>46431</v>
      </c>
      <c r="W303" s="11">
        <f>IF($R$4&lt;&gt;$C$17,"",IF($V303="","",$E$69))</f>
        <v>0</v>
      </c>
      <c r="X303" s="11">
        <f t="shared" si="104"/>
        <v>0</v>
      </c>
      <c r="Y303" s="11">
        <f t="shared" si="105"/>
        <v>0</v>
      </c>
    </row>
    <row r="304" spans="20:25">
      <c r="T304">
        <f>IF($R$4&lt;&gt;$C$17,"",IF($D$69="","",$C$3))</f>
        <v>0</v>
      </c>
      <c r="U304">
        <f>IF($R$4&lt;&gt;$C$17,"",IF($D$69="","",$C$4))</f>
        <v>0</v>
      </c>
      <c r="V304" s="5">
        <f>IF($R$4&lt;&gt;$C$17,"",IF($D$69="","",$D$69))</f>
        <v>46431</v>
      </c>
      <c r="W304" s="11">
        <f>IF($R$4&lt;&gt;$C$17,"",IF($V304="","",$E$69))</f>
        <v>0</v>
      </c>
      <c r="X304" s="11">
        <f t="shared" si="104"/>
        <v>0</v>
      </c>
      <c r="Y304" s="11">
        <f t="shared" si="105"/>
        <v>0</v>
      </c>
    </row>
    <row r="305" spans="20:25">
      <c r="T305">
        <f>IF($D$70="","",$C$3)</f>
        <v>0</v>
      </c>
      <c r="U305">
        <f>IF($D$70="","",$C$4)</f>
        <v>0</v>
      </c>
      <c r="V305" s="5">
        <f>IF($D$70="","",$D$70)</f>
        <v>46432</v>
      </c>
      <c r="W305" s="11">
        <f>IF($V305="","",$E$70)</f>
        <v>0</v>
      </c>
      <c r="X305" s="11">
        <f t="shared" ref="X305:X310" si="106">IF($R$4=$C$17,$F$70,"")</f>
        <v>0</v>
      </c>
      <c r="Y305" s="11">
        <f t="shared" ref="Y305:Y310" si="107">IF($R$4=$C$17,$G$70,"")</f>
        <v>0</v>
      </c>
    </row>
    <row r="306" spans="20:25">
      <c r="T306">
        <f>IF($R$4&lt;&gt;$C$17,"",IF($D$70="","",$C$3))</f>
        <v>0</v>
      </c>
      <c r="U306">
        <f>IF($R$4&lt;&gt;$C$17,"",IF($D$70="","",$C$4))</f>
        <v>0</v>
      </c>
      <c r="V306" s="5">
        <f>IF($R$4&lt;&gt;$C$17,"",IF($D$70="","",$D$70))</f>
        <v>46432</v>
      </c>
      <c r="W306" s="11">
        <f>IF($R$4&lt;&gt;$C$17,"",IF($V306="","",$E$70))</f>
        <v>0</v>
      </c>
      <c r="X306" s="11">
        <f t="shared" si="106"/>
        <v>0</v>
      </c>
      <c r="Y306" s="11">
        <f t="shared" si="107"/>
        <v>0</v>
      </c>
    </row>
    <row r="307" spans="20:25">
      <c r="T307">
        <f>IF($R$4&lt;&gt;$C$17,"",IF($D$70="","",$C$3))</f>
        <v>0</v>
      </c>
      <c r="U307">
        <f>IF($R$4&lt;&gt;$C$17,"",IF($D$70="","",$C$4))</f>
        <v>0</v>
      </c>
      <c r="V307" s="5">
        <f>IF($R$4&lt;&gt;$C$17,"",IF($D$70="","",$D$70))</f>
        <v>46432</v>
      </c>
      <c r="W307" s="11">
        <f>IF($R$4&lt;&gt;$C$17,"",IF($V307="","",$E$70))</f>
        <v>0</v>
      </c>
      <c r="X307" s="11">
        <f t="shared" si="106"/>
        <v>0</v>
      </c>
      <c r="Y307" s="11">
        <f t="shared" si="107"/>
        <v>0</v>
      </c>
    </row>
    <row r="308" spans="20:25">
      <c r="T308">
        <f>IF($R$4&lt;&gt;$C$17,"",IF($D$70="","",$C$3))</f>
        <v>0</v>
      </c>
      <c r="U308">
        <f>IF($R$4&lt;&gt;$C$17,"",IF($D$70="","",$C$4))</f>
        <v>0</v>
      </c>
      <c r="V308" s="5">
        <f>IF($R$4&lt;&gt;$C$17,"",IF($D$70="","",$D$70))</f>
        <v>46432</v>
      </c>
      <c r="W308" s="11">
        <f>IF($R$4&lt;&gt;$C$17,"",IF($V308="","",$E$70))</f>
        <v>0</v>
      </c>
      <c r="X308" s="11">
        <f t="shared" si="106"/>
        <v>0</v>
      </c>
      <c r="Y308" s="11">
        <f t="shared" si="107"/>
        <v>0</v>
      </c>
    </row>
    <row r="309" spans="20:25">
      <c r="T309">
        <f>IF($R$4&lt;&gt;$C$17,"",IF($D$70="","",$C$3))</f>
        <v>0</v>
      </c>
      <c r="U309">
        <f>IF($R$4&lt;&gt;$C$17,"",IF($D$70="","",$C$4))</f>
        <v>0</v>
      </c>
      <c r="V309" s="5">
        <f>IF($R$4&lt;&gt;$C$17,"",IF($D$70="","",$D$70))</f>
        <v>46432</v>
      </c>
      <c r="W309" s="11">
        <f>IF($R$4&lt;&gt;$C$17,"",IF($V309="","",$E$70))</f>
        <v>0</v>
      </c>
      <c r="X309" s="11">
        <f t="shared" si="106"/>
        <v>0</v>
      </c>
      <c r="Y309" s="11">
        <f t="shared" si="107"/>
        <v>0</v>
      </c>
    </row>
    <row r="310" spans="20:25">
      <c r="T310">
        <f>IF($R$4&lt;&gt;$C$17,"",IF($D$70="","",$C$3))</f>
        <v>0</v>
      </c>
      <c r="U310">
        <f>IF($R$4&lt;&gt;$C$17,"",IF($D$70="","",$C$4))</f>
        <v>0</v>
      </c>
      <c r="V310" s="5">
        <f>IF($R$4&lt;&gt;$C$17,"",IF($D$70="","",$D$70))</f>
        <v>46432</v>
      </c>
      <c r="W310" s="11">
        <f>IF($R$4&lt;&gt;$C$17,"",IF($V310="","",$E$70))</f>
        <v>0</v>
      </c>
      <c r="X310" s="11">
        <f t="shared" si="106"/>
        <v>0</v>
      </c>
      <c r="Y310" s="11">
        <f t="shared" si="107"/>
        <v>0</v>
      </c>
    </row>
    <row r="311" spans="20:25">
      <c r="T311">
        <f>IF($D$71="","",$C$3)</f>
        <v>0</v>
      </c>
      <c r="U311">
        <f>IF($D$71="","",$C$4)</f>
        <v>0</v>
      </c>
      <c r="V311" s="5">
        <f>IF($D$71="","",$D$71)</f>
        <v>46438</v>
      </c>
      <c r="W311" s="11">
        <f>IF($V311="","",$E$71)</f>
        <v>0</v>
      </c>
      <c r="X311" s="11">
        <f t="shared" ref="X311:X316" si="108">IF($R$4=$C$17,$F$71,"")</f>
        <v>0</v>
      </c>
      <c r="Y311" s="11">
        <f t="shared" ref="Y311:Y316" si="109">IF($R$4=$C$17,$G$71,"")</f>
        <v>0</v>
      </c>
    </row>
    <row r="312" spans="20:25">
      <c r="T312">
        <f>IF($R$4&lt;&gt;$C$17,"",IF($D$71="","",$C$3))</f>
        <v>0</v>
      </c>
      <c r="U312">
        <f>IF($R$4&lt;&gt;$C$17,"",IF($D$71="","",$C$4))</f>
        <v>0</v>
      </c>
      <c r="V312" s="5">
        <f>IF($R$4&lt;&gt;$C$17,"",IF($D$71="","",$D$71))</f>
        <v>46438</v>
      </c>
      <c r="W312" s="11">
        <f>IF($R$4&lt;&gt;$C$17,"",IF($V312="","",$E$71))</f>
        <v>0</v>
      </c>
      <c r="X312" s="11">
        <f t="shared" si="108"/>
        <v>0</v>
      </c>
      <c r="Y312" s="11">
        <f t="shared" si="109"/>
        <v>0</v>
      </c>
    </row>
    <row r="313" spans="20:25">
      <c r="T313">
        <f>IF($R$4&lt;&gt;$C$17,"",IF($D$71="","",$C$3))</f>
        <v>0</v>
      </c>
      <c r="U313">
        <f>IF($R$4&lt;&gt;$C$17,"",IF($D$71="","",$C$4))</f>
        <v>0</v>
      </c>
      <c r="V313" s="5">
        <f>IF($R$4&lt;&gt;$C$17,"",IF($D$71="","",$D$71))</f>
        <v>46438</v>
      </c>
      <c r="W313" s="11">
        <f>IF($R$4&lt;&gt;$C$17,"",IF($V313="","",$E$71))</f>
        <v>0</v>
      </c>
      <c r="X313" s="11">
        <f t="shared" si="108"/>
        <v>0</v>
      </c>
      <c r="Y313" s="11">
        <f t="shared" si="109"/>
        <v>0</v>
      </c>
    </row>
    <row r="314" spans="20:25">
      <c r="T314">
        <f>IF($R$4&lt;&gt;$C$17,"",IF($D$71="","",$C$3))</f>
        <v>0</v>
      </c>
      <c r="U314">
        <f>IF($R$4&lt;&gt;$C$17,"",IF($D$71="","",$C$4))</f>
        <v>0</v>
      </c>
      <c r="V314" s="5">
        <f>IF($R$4&lt;&gt;$C$17,"",IF($D$71="","",$D$71))</f>
        <v>46438</v>
      </c>
      <c r="W314" s="11">
        <f>IF($R$4&lt;&gt;$C$17,"",IF($V314="","",$E$71))</f>
        <v>0</v>
      </c>
      <c r="X314" s="11">
        <f t="shared" si="108"/>
        <v>0</v>
      </c>
      <c r="Y314" s="11">
        <f t="shared" si="109"/>
        <v>0</v>
      </c>
    </row>
    <row r="315" spans="20:25">
      <c r="T315">
        <f>IF($R$4&lt;&gt;$C$17,"",IF($D$71="","",$C$3))</f>
        <v>0</v>
      </c>
      <c r="U315">
        <f>IF($R$4&lt;&gt;$C$17,"",IF($D$71="","",$C$4))</f>
        <v>0</v>
      </c>
      <c r="V315" s="5">
        <f>IF($R$4&lt;&gt;$C$17,"",IF($D$71="","",$D$71))</f>
        <v>46438</v>
      </c>
      <c r="W315" s="11">
        <f>IF($R$4&lt;&gt;$C$17,"",IF($V315="","",$E$71))</f>
        <v>0</v>
      </c>
      <c r="X315" s="11">
        <f t="shared" si="108"/>
        <v>0</v>
      </c>
      <c r="Y315" s="11">
        <f t="shared" si="109"/>
        <v>0</v>
      </c>
    </row>
    <row r="316" spans="20:25">
      <c r="T316">
        <f>IF($R$4&lt;&gt;$C$17,"",IF($D$71="","",$C$3))</f>
        <v>0</v>
      </c>
      <c r="U316">
        <f>IF($R$4&lt;&gt;$C$17,"",IF($D$71="","",$C$4))</f>
        <v>0</v>
      </c>
      <c r="V316" s="5">
        <f>IF($R$4&lt;&gt;$C$17,"",IF($D$71="","",$D$71))</f>
        <v>46438</v>
      </c>
      <c r="W316" s="11">
        <f>IF($R$4&lt;&gt;$C$17,"",IF($V316="","",$E$71))</f>
        <v>0</v>
      </c>
      <c r="X316" s="11">
        <f t="shared" si="108"/>
        <v>0</v>
      </c>
      <c r="Y316" s="11">
        <f t="shared" si="109"/>
        <v>0</v>
      </c>
    </row>
    <row r="317" spans="20:25">
      <c r="T317">
        <f>IF($D$72="","",$C$3)</f>
        <v>0</v>
      </c>
      <c r="U317">
        <f>IF($D$72="","",$C$4)</f>
        <v>0</v>
      </c>
      <c r="V317" s="5">
        <f>IF($D$72="","",$D$72)</f>
        <v>46439</v>
      </c>
      <c r="W317" s="11">
        <f>IF($V317="","",$E$72)</f>
        <v>0</v>
      </c>
      <c r="X317" s="11">
        <f t="shared" ref="X317:X322" si="110">IF($R$4=$C$17,$F$72,"")</f>
        <v>0</v>
      </c>
      <c r="Y317" s="11">
        <f t="shared" ref="Y317:Y322" si="111">IF($R$4=$C$17,$G$72,"")</f>
        <v>0</v>
      </c>
    </row>
    <row r="318" spans="20:25">
      <c r="T318">
        <f>IF($R$4&lt;&gt;$C$17,"",IF($D$72="","",$C$3))</f>
        <v>0</v>
      </c>
      <c r="U318">
        <f>IF($R$4&lt;&gt;$C$17,"",IF($D$72="","",$C$4))</f>
        <v>0</v>
      </c>
      <c r="V318" s="5">
        <f>IF($R$4&lt;&gt;$C$17,"",IF($D$72="","",$D$72))</f>
        <v>46439</v>
      </c>
      <c r="W318" s="11">
        <f>IF($R$4&lt;&gt;$C$17,"",IF($V318="","",$E$72))</f>
        <v>0</v>
      </c>
      <c r="X318" s="11">
        <f t="shared" si="110"/>
        <v>0</v>
      </c>
      <c r="Y318" s="11">
        <f t="shared" si="111"/>
        <v>0</v>
      </c>
    </row>
    <row r="319" spans="20:25">
      <c r="T319">
        <f>IF($R$4&lt;&gt;$C$17,"",IF($D$72="","",$C$3))</f>
        <v>0</v>
      </c>
      <c r="U319">
        <f>IF($R$4&lt;&gt;$C$17,"",IF($D$72="","",$C$4))</f>
        <v>0</v>
      </c>
      <c r="V319" s="5">
        <f>IF($R$4&lt;&gt;$C$17,"",IF($D$72="","",$D$72))</f>
        <v>46439</v>
      </c>
      <c r="W319" s="11">
        <f>IF($R$4&lt;&gt;$C$17,"",IF($V319="","",$E$72))</f>
        <v>0</v>
      </c>
      <c r="X319" s="11">
        <f t="shared" si="110"/>
        <v>0</v>
      </c>
      <c r="Y319" s="11">
        <f t="shared" si="111"/>
        <v>0</v>
      </c>
    </row>
    <row r="320" spans="20:25">
      <c r="T320">
        <f>IF($R$4&lt;&gt;$C$17,"",IF($D$72="","",$C$3))</f>
        <v>0</v>
      </c>
      <c r="U320">
        <f>IF($R$4&lt;&gt;$C$17,"",IF($D$72="","",$C$4))</f>
        <v>0</v>
      </c>
      <c r="V320" s="5">
        <f>IF($R$4&lt;&gt;$C$17,"",IF($D$72="","",$D$72))</f>
        <v>46439</v>
      </c>
      <c r="W320" s="11">
        <f>IF($R$4&lt;&gt;$C$17,"",IF($V320="","",$E$72))</f>
        <v>0</v>
      </c>
      <c r="X320" s="11">
        <f t="shared" si="110"/>
        <v>0</v>
      </c>
      <c r="Y320" s="11">
        <f t="shared" si="111"/>
        <v>0</v>
      </c>
    </row>
    <row r="321" spans="20:25">
      <c r="T321">
        <f>IF($R$4&lt;&gt;$C$17,"",IF($D$72="","",$C$3))</f>
        <v>0</v>
      </c>
      <c r="U321">
        <f>IF($R$4&lt;&gt;$C$17,"",IF($D$72="","",$C$4))</f>
        <v>0</v>
      </c>
      <c r="V321" s="5">
        <f>IF($R$4&lt;&gt;$C$17,"",IF($D$72="","",$D$72))</f>
        <v>46439</v>
      </c>
      <c r="W321" s="11">
        <f>IF($R$4&lt;&gt;$C$17,"",IF($V321="","",$E$72))</f>
        <v>0</v>
      </c>
      <c r="X321" s="11">
        <f t="shared" si="110"/>
        <v>0</v>
      </c>
      <c r="Y321" s="11">
        <f t="shared" si="111"/>
        <v>0</v>
      </c>
    </row>
    <row r="322" spans="20:25">
      <c r="T322">
        <f>IF($R$4&lt;&gt;$C$17,"",IF($D$72="","",$C$3))</f>
        <v>0</v>
      </c>
      <c r="U322">
        <f>IF($R$4&lt;&gt;$C$17,"",IF($D$72="","",$C$4))</f>
        <v>0</v>
      </c>
      <c r="V322" s="5">
        <f>IF($R$4&lt;&gt;$C$17,"",IF($D$72="","",$D$72))</f>
        <v>46439</v>
      </c>
      <c r="W322" s="11">
        <f>IF($R$4&lt;&gt;$C$17,"",IF($V322="","",$E$72))</f>
        <v>0</v>
      </c>
      <c r="X322" s="11">
        <f t="shared" si="110"/>
        <v>0</v>
      </c>
      <c r="Y322" s="11">
        <f t="shared" si="111"/>
        <v>0</v>
      </c>
    </row>
    <row r="323" spans="20:25">
      <c r="T323">
        <f>IF($D$73="","",$C$3)</f>
        <v>0</v>
      </c>
      <c r="U323">
        <f>IF($D$73="","",$C$4)</f>
        <v>0</v>
      </c>
      <c r="V323" s="5">
        <f>IF($D$73="","",$D$73)</f>
        <v>46445</v>
      </c>
      <c r="W323" s="11">
        <f>IF($V323="","",$E$73)</f>
        <v>0</v>
      </c>
      <c r="X323" s="11">
        <f t="shared" ref="X323:X328" si="112">IF($R$4=$C$17,$F$73,"")</f>
        <v>0</v>
      </c>
      <c r="Y323" s="11">
        <f t="shared" ref="Y323:Y328" si="113">IF($R$4=$C$17,$G$73,"")</f>
        <v>0</v>
      </c>
    </row>
    <row r="324" spans="20:25">
      <c r="T324">
        <f>IF($R$4&lt;&gt;$C$17,"",IF($D$73="","",$C$3))</f>
        <v>0</v>
      </c>
      <c r="U324">
        <f>IF($R$4&lt;&gt;$C$17,"",IF($D$73="","",$C$4))</f>
        <v>0</v>
      </c>
      <c r="V324" s="5">
        <f>IF($R$4&lt;&gt;$C$17,"",IF($D$73="","",$D$73))</f>
        <v>46445</v>
      </c>
      <c r="W324" s="11">
        <f>IF($R$4&lt;&gt;$C$17,"",IF($V324="","",$E$73))</f>
        <v>0</v>
      </c>
      <c r="X324" s="11">
        <f t="shared" si="112"/>
        <v>0</v>
      </c>
      <c r="Y324" s="11">
        <f t="shared" si="113"/>
        <v>0</v>
      </c>
    </row>
    <row r="325" spans="20:25">
      <c r="T325">
        <f>IF($R$4&lt;&gt;$C$17,"",IF($D$73="","",$C$3))</f>
        <v>0</v>
      </c>
      <c r="U325">
        <f>IF($R$4&lt;&gt;$C$17,"",IF($D$73="","",$C$4))</f>
        <v>0</v>
      </c>
      <c r="V325" s="5">
        <f>IF($R$4&lt;&gt;$C$17,"",IF($D$73="","",$D$73))</f>
        <v>46445</v>
      </c>
      <c r="W325" s="11">
        <f>IF($R$4&lt;&gt;$C$17,"",IF($V325="","",$E$73))</f>
        <v>0</v>
      </c>
      <c r="X325" s="11">
        <f t="shared" si="112"/>
        <v>0</v>
      </c>
      <c r="Y325" s="11">
        <f t="shared" si="113"/>
        <v>0</v>
      </c>
    </row>
    <row r="326" spans="20:25">
      <c r="T326">
        <f>IF($R$4&lt;&gt;$C$17,"",IF($D$73="","",$C$3))</f>
        <v>0</v>
      </c>
      <c r="U326">
        <f>IF($R$4&lt;&gt;$C$17,"",IF($D$73="","",$C$4))</f>
        <v>0</v>
      </c>
      <c r="V326" s="5">
        <f>IF($R$4&lt;&gt;$C$17,"",IF($D$73="","",$D$73))</f>
        <v>46445</v>
      </c>
      <c r="W326" s="11">
        <f>IF($R$4&lt;&gt;$C$17,"",IF($V326="","",$E$73))</f>
        <v>0</v>
      </c>
      <c r="X326" s="11">
        <f t="shared" si="112"/>
        <v>0</v>
      </c>
      <c r="Y326" s="11">
        <f t="shared" si="113"/>
        <v>0</v>
      </c>
    </row>
    <row r="327" spans="20:25">
      <c r="T327">
        <f>IF($R$4&lt;&gt;$C$17,"",IF($D$73="","",$C$3))</f>
        <v>0</v>
      </c>
      <c r="U327">
        <f>IF($R$4&lt;&gt;$C$17,"",IF($D$73="","",$C$4))</f>
        <v>0</v>
      </c>
      <c r="V327" s="5">
        <f>IF($R$4&lt;&gt;$C$17,"",IF($D$73="","",$D$73))</f>
        <v>46445</v>
      </c>
      <c r="W327" s="11">
        <f>IF($R$4&lt;&gt;$C$17,"",IF($V327="","",$E$73))</f>
        <v>0</v>
      </c>
      <c r="X327" s="11">
        <f t="shared" si="112"/>
        <v>0</v>
      </c>
      <c r="Y327" s="11">
        <f t="shared" si="113"/>
        <v>0</v>
      </c>
    </row>
    <row r="328" spans="20:25">
      <c r="T328">
        <f>IF($R$4&lt;&gt;$C$17,"",IF($D$73="","",$C$3))</f>
        <v>0</v>
      </c>
      <c r="U328">
        <f>IF($R$4&lt;&gt;$C$17,"",IF($D$73="","",$C$4))</f>
        <v>0</v>
      </c>
      <c r="V328" s="5">
        <f>IF($R$4&lt;&gt;$C$17,"",IF($D$73="","",$D$73))</f>
        <v>46445</v>
      </c>
      <c r="W328" s="11">
        <f>IF($R$4&lt;&gt;$C$17,"",IF($V328="","",$E$73))</f>
        <v>0</v>
      </c>
      <c r="X328" s="11">
        <f t="shared" si="112"/>
        <v>0</v>
      </c>
      <c r="Y328" s="11">
        <f t="shared" si="113"/>
        <v>0</v>
      </c>
    </row>
    <row r="329" spans="20:25">
      <c r="T329">
        <f>IF($D$74="","",$C$3)</f>
        <v>0</v>
      </c>
      <c r="U329">
        <f>IF($D$74="","",$C$4)</f>
        <v>0</v>
      </c>
      <c r="V329" s="5">
        <f>IF($D$74="","",$D$74)</f>
        <v>46446</v>
      </c>
      <c r="W329" s="11">
        <f>IF($V329="","",$E$74)</f>
        <v>0</v>
      </c>
      <c r="X329" s="11">
        <f t="shared" ref="X329:X334" si="114">IF($R$4=$C$17,$F$74,"")</f>
        <v>0</v>
      </c>
      <c r="Y329" s="11">
        <f t="shared" ref="Y329:Y334" si="115">IF($R$4=$C$17,$G$74,"")</f>
        <v>0</v>
      </c>
    </row>
    <row r="330" spans="20:25">
      <c r="T330">
        <f>IF($R$4&lt;&gt;$C$17,"",IF($D$74="","",$C$3))</f>
        <v>0</v>
      </c>
      <c r="U330">
        <f>IF($R$4&lt;&gt;$C$17,"",IF($D$74="","",$C$4))</f>
        <v>0</v>
      </c>
      <c r="V330" s="5">
        <f>IF($R$4&lt;&gt;$C$17,"",IF($D$74="","",$D$74))</f>
        <v>46446</v>
      </c>
      <c r="W330" s="11">
        <f>IF($R$4&lt;&gt;$C$17,"",IF($V330="","",$E$74))</f>
        <v>0</v>
      </c>
      <c r="X330" s="11">
        <f t="shared" si="114"/>
        <v>0</v>
      </c>
      <c r="Y330" s="11">
        <f t="shared" si="115"/>
        <v>0</v>
      </c>
    </row>
    <row r="331" spans="20:25">
      <c r="T331">
        <f>IF($R$4&lt;&gt;$C$17,"",IF($D$74="","",$C$3))</f>
        <v>0</v>
      </c>
      <c r="U331">
        <f>IF($R$4&lt;&gt;$C$17,"",IF($D$74="","",$C$4))</f>
        <v>0</v>
      </c>
      <c r="V331" s="5">
        <f>IF($R$4&lt;&gt;$C$17,"",IF($D$74="","",$D$74))</f>
        <v>46446</v>
      </c>
      <c r="W331" s="11">
        <f>IF($R$4&lt;&gt;$C$17,"",IF($V331="","",$E$74))</f>
        <v>0</v>
      </c>
      <c r="X331" s="11">
        <f t="shared" si="114"/>
        <v>0</v>
      </c>
      <c r="Y331" s="11">
        <f t="shared" si="115"/>
        <v>0</v>
      </c>
    </row>
    <row r="332" spans="20:25">
      <c r="T332">
        <f>IF($R$4&lt;&gt;$C$17,"",IF($D$74="","",$C$3))</f>
        <v>0</v>
      </c>
      <c r="U332">
        <f>IF($R$4&lt;&gt;$C$17,"",IF($D$74="","",$C$4))</f>
        <v>0</v>
      </c>
      <c r="V332" s="5">
        <f>IF($R$4&lt;&gt;$C$17,"",IF($D$74="","",$D$74))</f>
        <v>46446</v>
      </c>
      <c r="W332" s="11">
        <f>IF($R$4&lt;&gt;$C$17,"",IF($V332="","",$E$74))</f>
        <v>0</v>
      </c>
      <c r="X332" s="11">
        <f t="shared" si="114"/>
        <v>0</v>
      </c>
      <c r="Y332" s="11">
        <f t="shared" si="115"/>
        <v>0</v>
      </c>
    </row>
    <row r="333" spans="20:25">
      <c r="T333">
        <f>IF($R$4&lt;&gt;$C$17,"",IF($D$74="","",$C$3))</f>
        <v>0</v>
      </c>
      <c r="U333">
        <f>IF($R$4&lt;&gt;$C$17,"",IF($D$74="","",$C$4))</f>
        <v>0</v>
      </c>
      <c r="V333" s="5">
        <f>IF($R$4&lt;&gt;$C$17,"",IF($D$74="","",$D$74))</f>
        <v>46446</v>
      </c>
      <c r="W333" s="11">
        <f>IF($R$4&lt;&gt;$C$17,"",IF($V333="","",$E$74))</f>
        <v>0</v>
      </c>
      <c r="X333" s="11">
        <f t="shared" si="114"/>
        <v>0</v>
      </c>
      <c r="Y333" s="11">
        <f t="shared" si="115"/>
        <v>0</v>
      </c>
    </row>
    <row r="334" spans="20:25">
      <c r="T334">
        <f>IF($R$4&lt;&gt;$C$17,"",IF($D$74="","",$C$3))</f>
        <v>0</v>
      </c>
      <c r="U334">
        <f>IF($R$4&lt;&gt;$C$17,"",IF($D$74="","",$C$4))</f>
        <v>0</v>
      </c>
      <c r="V334" s="5">
        <f>IF($R$4&lt;&gt;$C$17,"",IF($D$74="","",$D$74))</f>
        <v>46446</v>
      </c>
      <c r="W334" s="11">
        <f>IF($R$4&lt;&gt;$C$17,"",IF($V334="","",$E$74))</f>
        <v>0</v>
      </c>
      <c r="X334" s="11">
        <f t="shared" si="114"/>
        <v>0</v>
      </c>
      <c r="Y334" s="11">
        <f t="shared" si="115"/>
        <v>0</v>
      </c>
    </row>
    <row r="335" spans="20:25">
      <c r="T335">
        <f>IF($D$75="","",$C$3)</f>
        <v>0</v>
      </c>
      <c r="U335">
        <f>IF($D$75="","",$C$4)</f>
        <v>0</v>
      </c>
      <c r="V335" s="5">
        <f>IF($D$75="","",$D$75)</f>
        <v>46452</v>
      </c>
      <c r="W335" s="11">
        <f>IF($V335="","",$E$75)</f>
        <v>0</v>
      </c>
      <c r="X335" s="11">
        <f t="shared" ref="X335:X340" si="116">IF($R$4=$C$17,$F$75,"")</f>
        <v>0</v>
      </c>
      <c r="Y335" s="11">
        <f t="shared" ref="Y335:Y340" si="117">IF($R$4=$C$17,$G$75,"")</f>
        <v>0</v>
      </c>
    </row>
    <row r="336" spans="20:25">
      <c r="T336">
        <f>IF($R$4&lt;&gt;$C$17,"",IF($D$75="","",$C$3))</f>
        <v>0</v>
      </c>
      <c r="U336">
        <f>IF($R$4&lt;&gt;$C$17,"",IF($D$75="","",$C$4))</f>
        <v>0</v>
      </c>
      <c r="V336" s="5">
        <f>IF($R$4&lt;&gt;$C$17,"",IF($D$75="","",$D$75))</f>
        <v>46452</v>
      </c>
      <c r="W336" s="11">
        <f>IF($R$4&lt;&gt;$C$17,"",IF($V336="","",$E$75))</f>
        <v>0</v>
      </c>
      <c r="X336" s="11">
        <f t="shared" si="116"/>
        <v>0</v>
      </c>
      <c r="Y336" s="11">
        <f t="shared" si="117"/>
        <v>0</v>
      </c>
    </row>
    <row r="337" spans="20:25">
      <c r="T337">
        <f>IF($R$4&lt;&gt;$C$17,"",IF($D$75="","",$C$3))</f>
        <v>0</v>
      </c>
      <c r="U337">
        <f>IF($R$4&lt;&gt;$C$17,"",IF($D$75="","",$C$4))</f>
        <v>0</v>
      </c>
      <c r="V337" s="5">
        <f>IF($R$4&lt;&gt;$C$17,"",IF($D$75="","",$D$75))</f>
        <v>46452</v>
      </c>
      <c r="W337" s="11">
        <f>IF($R$4&lt;&gt;$C$17,"",IF($V337="","",$E$75))</f>
        <v>0</v>
      </c>
      <c r="X337" s="11">
        <f t="shared" si="116"/>
        <v>0</v>
      </c>
      <c r="Y337" s="11">
        <f t="shared" si="117"/>
        <v>0</v>
      </c>
    </row>
    <row r="338" spans="20:25">
      <c r="T338">
        <f>IF($R$4&lt;&gt;$C$17,"",IF($D$75="","",$C$3))</f>
        <v>0</v>
      </c>
      <c r="U338">
        <f>IF($R$4&lt;&gt;$C$17,"",IF($D$75="","",$C$4))</f>
        <v>0</v>
      </c>
      <c r="V338" s="5">
        <f>IF($R$4&lt;&gt;$C$17,"",IF($D$75="","",$D$75))</f>
        <v>46452</v>
      </c>
      <c r="W338" s="11">
        <f>IF($R$4&lt;&gt;$C$17,"",IF($V338="","",$E$75))</f>
        <v>0</v>
      </c>
      <c r="X338" s="11">
        <f t="shared" si="116"/>
        <v>0</v>
      </c>
      <c r="Y338" s="11">
        <f t="shared" si="117"/>
        <v>0</v>
      </c>
    </row>
    <row r="339" spans="20:25">
      <c r="T339">
        <f>IF($R$4&lt;&gt;$C$17,"",IF($D$75="","",$C$3))</f>
        <v>0</v>
      </c>
      <c r="U339">
        <f>IF($R$4&lt;&gt;$C$17,"",IF($D$75="","",$C$4))</f>
        <v>0</v>
      </c>
      <c r="V339" s="5">
        <f>IF($R$4&lt;&gt;$C$17,"",IF($D$75="","",$D$75))</f>
        <v>46452</v>
      </c>
      <c r="W339" s="11">
        <f>IF($R$4&lt;&gt;$C$17,"",IF($V339="","",$E$75))</f>
        <v>0</v>
      </c>
      <c r="X339" s="11">
        <f t="shared" si="116"/>
        <v>0</v>
      </c>
      <c r="Y339" s="11">
        <f t="shared" si="117"/>
        <v>0</v>
      </c>
    </row>
    <row r="340" spans="20:25">
      <c r="T340">
        <f>IF($R$4&lt;&gt;$C$17,"",IF($D$75="","",$C$3))</f>
        <v>0</v>
      </c>
      <c r="U340">
        <f>IF($R$4&lt;&gt;$C$17,"",IF($D$75="","",$C$4))</f>
        <v>0</v>
      </c>
      <c r="V340" s="5">
        <f>IF($R$4&lt;&gt;$C$17,"",IF($D$75="","",$D$75))</f>
        <v>46452</v>
      </c>
      <c r="W340" s="11">
        <f>IF($R$4&lt;&gt;$C$17,"",IF($V340="","",$E$75))</f>
        <v>0</v>
      </c>
      <c r="X340" s="11">
        <f t="shared" si="116"/>
        <v>0</v>
      </c>
      <c r="Y340" s="11">
        <f t="shared" si="117"/>
        <v>0</v>
      </c>
    </row>
    <row r="341" spans="20:25">
      <c r="T341">
        <f>IF($D$76="","",$C$3)</f>
        <v>0</v>
      </c>
      <c r="U341">
        <f>IF($D$76="","",$C$4)</f>
        <v>0</v>
      </c>
      <c r="V341" s="5">
        <f>IF($D$76="","",$D$76)</f>
        <v>46453</v>
      </c>
      <c r="W341" s="11">
        <f>IF($V341="","",$E$76)</f>
        <v>0</v>
      </c>
      <c r="X341" s="11">
        <f t="shared" ref="X341:X346" si="118">IF($R$4=$C$17,$F$76,"")</f>
        <v>0</v>
      </c>
      <c r="Y341" s="11">
        <f t="shared" ref="Y341:Y346" si="119">IF($R$4=$C$17,$G$76,"")</f>
        <v>0</v>
      </c>
    </row>
    <row r="342" spans="20:25">
      <c r="T342">
        <f>IF($R$4&lt;&gt;$C$17,"",IF($D$76="","",$C$3))</f>
        <v>0</v>
      </c>
      <c r="U342">
        <f>IF($R$4&lt;&gt;$C$17,"",IF($D$76="","",$C$4))</f>
        <v>0</v>
      </c>
      <c r="V342" s="5">
        <f>IF($R$4&lt;&gt;$C$17,"",IF($D$76="","",$D$76))</f>
        <v>46453</v>
      </c>
      <c r="W342" s="11">
        <f>IF($R$4&lt;&gt;$C$17,"",IF($V342="","",$E$76))</f>
        <v>0</v>
      </c>
      <c r="X342" s="11">
        <f t="shared" si="118"/>
        <v>0</v>
      </c>
      <c r="Y342" s="11">
        <f t="shared" si="119"/>
        <v>0</v>
      </c>
    </row>
    <row r="343" spans="20:25">
      <c r="T343">
        <f>IF($R$4&lt;&gt;$C$17,"",IF($D$76="","",$C$3))</f>
        <v>0</v>
      </c>
      <c r="U343">
        <f>IF($R$4&lt;&gt;$C$17,"",IF($D$76="","",$C$4))</f>
        <v>0</v>
      </c>
      <c r="V343" s="5">
        <f>IF($R$4&lt;&gt;$C$17,"",IF($D$76="","",$D$76))</f>
        <v>46453</v>
      </c>
      <c r="W343" s="11">
        <f>IF($R$4&lt;&gt;$C$17,"",IF($V343="","",$E$76))</f>
        <v>0</v>
      </c>
      <c r="X343" s="11">
        <f t="shared" si="118"/>
        <v>0</v>
      </c>
      <c r="Y343" s="11">
        <f t="shared" si="119"/>
        <v>0</v>
      </c>
    </row>
    <row r="344" spans="20:25">
      <c r="T344">
        <f>IF($R$4&lt;&gt;$C$17,"",IF($D$76="","",$C$3))</f>
        <v>0</v>
      </c>
      <c r="U344">
        <f>IF($R$4&lt;&gt;$C$17,"",IF($D$76="","",$C$4))</f>
        <v>0</v>
      </c>
      <c r="V344" s="5">
        <f>IF($R$4&lt;&gt;$C$17,"",IF($D$76="","",$D$76))</f>
        <v>46453</v>
      </c>
      <c r="W344" s="11">
        <f>IF($R$4&lt;&gt;$C$17,"",IF($V344="","",$E$76))</f>
        <v>0</v>
      </c>
      <c r="X344" s="11">
        <f t="shared" si="118"/>
        <v>0</v>
      </c>
      <c r="Y344" s="11">
        <f t="shared" si="119"/>
        <v>0</v>
      </c>
    </row>
    <row r="345" spans="20:25">
      <c r="T345">
        <f>IF($R$4&lt;&gt;$C$17,"",IF($D$76="","",$C$3))</f>
        <v>0</v>
      </c>
      <c r="U345">
        <f>IF($R$4&lt;&gt;$C$17,"",IF($D$76="","",$C$4))</f>
        <v>0</v>
      </c>
      <c r="V345" s="5">
        <f>IF($R$4&lt;&gt;$C$17,"",IF($D$76="","",$D$76))</f>
        <v>46453</v>
      </c>
      <c r="W345" s="11">
        <f>IF($R$4&lt;&gt;$C$17,"",IF($V345="","",$E$76))</f>
        <v>0</v>
      </c>
      <c r="X345" s="11">
        <f t="shared" si="118"/>
        <v>0</v>
      </c>
      <c r="Y345" s="11">
        <f t="shared" si="119"/>
        <v>0</v>
      </c>
    </row>
    <row r="346" spans="20:25">
      <c r="T346">
        <f>IF($R$4&lt;&gt;$C$17,"",IF($D$76="","",$C$3))</f>
        <v>0</v>
      </c>
      <c r="U346">
        <f>IF($R$4&lt;&gt;$C$17,"",IF($D$76="","",$C$4))</f>
        <v>0</v>
      </c>
      <c r="V346" s="5">
        <f>IF($R$4&lt;&gt;$C$17,"",IF($D$76="","",$D$76))</f>
        <v>46453</v>
      </c>
      <c r="W346" s="11">
        <f>IF($R$4&lt;&gt;$C$17,"",IF($V346="","",$E$76))</f>
        <v>0</v>
      </c>
      <c r="X346" s="11">
        <f t="shared" si="118"/>
        <v>0</v>
      </c>
      <c r="Y346" s="11">
        <f t="shared" si="119"/>
        <v>0</v>
      </c>
    </row>
    <row r="347" spans="20:25">
      <c r="T347">
        <f>IF($D$77="","",$C$3)</f>
        <v>0</v>
      </c>
      <c r="U347">
        <f>IF($D$77="","",$C$4)</f>
        <v>0</v>
      </c>
      <c r="V347" s="5">
        <f>IF($D$77="","",$D$77)</f>
        <v>46459</v>
      </c>
      <c r="W347" s="11">
        <f>IF($V347="","",$E$77)</f>
        <v>0</v>
      </c>
      <c r="X347" s="11">
        <f t="shared" ref="X347:X352" si="120">IF($R$4=$C$17,$F$77,"")</f>
        <v>0</v>
      </c>
      <c r="Y347" s="11">
        <f t="shared" ref="Y347:Y352" si="121">IF($R$4=$C$17,$G$77,"")</f>
        <v>0</v>
      </c>
    </row>
    <row r="348" spans="20:25">
      <c r="T348">
        <f>IF($R$4&lt;&gt;$C$17,"",IF($D$77="","",$C$3))</f>
        <v>0</v>
      </c>
      <c r="U348">
        <f>IF($R$4&lt;&gt;$C$17,"",IF($D$77="","",$C$4))</f>
        <v>0</v>
      </c>
      <c r="V348" s="5">
        <f>IF($R$4&lt;&gt;$C$17,"",IF($D$77="","",$D$77))</f>
        <v>46459</v>
      </c>
      <c r="W348" s="11">
        <f>IF($R$4&lt;&gt;$C$17,"",IF($V348="","",$E$77))</f>
        <v>0</v>
      </c>
      <c r="X348" s="11">
        <f t="shared" si="120"/>
        <v>0</v>
      </c>
      <c r="Y348" s="11">
        <f t="shared" si="121"/>
        <v>0</v>
      </c>
    </row>
    <row r="349" spans="20:25">
      <c r="T349">
        <f>IF($R$4&lt;&gt;$C$17,"",IF($D$77="","",$C$3))</f>
        <v>0</v>
      </c>
      <c r="U349">
        <f>IF($R$4&lt;&gt;$C$17,"",IF($D$77="","",$C$4))</f>
        <v>0</v>
      </c>
      <c r="V349" s="5">
        <f>IF($R$4&lt;&gt;$C$17,"",IF($D$77="","",$D$77))</f>
        <v>46459</v>
      </c>
      <c r="W349" s="11">
        <f>IF($R$4&lt;&gt;$C$17,"",IF($V349="","",$E$77))</f>
        <v>0</v>
      </c>
      <c r="X349" s="11">
        <f t="shared" si="120"/>
        <v>0</v>
      </c>
      <c r="Y349" s="11">
        <f t="shared" si="121"/>
        <v>0</v>
      </c>
    </row>
    <row r="350" spans="20:25">
      <c r="T350">
        <f>IF($R$4&lt;&gt;$C$17,"",IF($D$77="","",$C$3))</f>
        <v>0</v>
      </c>
      <c r="U350">
        <f>IF($R$4&lt;&gt;$C$17,"",IF($D$77="","",$C$4))</f>
        <v>0</v>
      </c>
      <c r="V350" s="5">
        <f>IF($R$4&lt;&gt;$C$17,"",IF($D$77="","",$D$77))</f>
        <v>46459</v>
      </c>
      <c r="W350" s="11">
        <f>IF($R$4&lt;&gt;$C$17,"",IF($V350="","",$E$77))</f>
        <v>0</v>
      </c>
      <c r="X350" s="11">
        <f t="shared" si="120"/>
        <v>0</v>
      </c>
      <c r="Y350" s="11">
        <f t="shared" si="121"/>
        <v>0</v>
      </c>
    </row>
    <row r="351" spans="20:25">
      <c r="T351">
        <f>IF($R$4&lt;&gt;$C$17,"",IF($D$77="","",$C$3))</f>
        <v>0</v>
      </c>
      <c r="U351">
        <f>IF($R$4&lt;&gt;$C$17,"",IF($D$77="","",$C$4))</f>
        <v>0</v>
      </c>
      <c r="V351" s="5">
        <f>IF($R$4&lt;&gt;$C$17,"",IF($D$77="","",$D$77))</f>
        <v>46459</v>
      </c>
      <c r="W351" s="11">
        <f>IF($R$4&lt;&gt;$C$17,"",IF($V351="","",$E$77))</f>
        <v>0</v>
      </c>
      <c r="X351" s="11">
        <f t="shared" si="120"/>
        <v>0</v>
      </c>
      <c r="Y351" s="11">
        <f t="shared" si="121"/>
        <v>0</v>
      </c>
    </row>
    <row r="352" spans="20:25">
      <c r="T352">
        <f>IF($R$4&lt;&gt;$C$17,"",IF($D$77="","",$C$3))</f>
        <v>0</v>
      </c>
      <c r="U352">
        <f>IF($R$4&lt;&gt;$C$17,"",IF($D$77="","",$C$4))</f>
        <v>0</v>
      </c>
      <c r="V352" s="5">
        <f>IF($R$4&lt;&gt;$C$17,"",IF($D$77="","",$D$77))</f>
        <v>46459</v>
      </c>
      <c r="W352" s="11">
        <f>IF($R$4&lt;&gt;$C$17,"",IF($V352="","",$E$77))</f>
        <v>0</v>
      </c>
      <c r="X352" s="11">
        <f t="shared" si="120"/>
        <v>0</v>
      </c>
      <c r="Y352" s="11">
        <f t="shared" si="121"/>
        <v>0</v>
      </c>
    </row>
    <row r="353" spans="20:25">
      <c r="T353">
        <f>IF($D$78="","",$C$3)</f>
        <v>0</v>
      </c>
      <c r="U353">
        <f>IF($D$78="","",$C$4)</f>
        <v>0</v>
      </c>
      <c r="V353" s="5">
        <f>IF($D$78="","",$D$78)</f>
        <v>46460</v>
      </c>
      <c r="W353" s="11">
        <f>IF($V353="","",$E$78)</f>
        <v>0</v>
      </c>
      <c r="X353" s="11">
        <f t="shared" ref="X353:X358" si="122">IF($R$4=$C$17,$F$78,"")</f>
        <v>0</v>
      </c>
      <c r="Y353" s="11">
        <f t="shared" ref="Y353:Y358" si="123">IF($R$4=$C$17,$G$78,"")</f>
        <v>0</v>
      </c>
    </row>
    <row r="354" spans="20:25">
      <c r="T354">
        <f>IF($R$4&lt;&gt;$C$17,"",IF($D$78="","",$C$3))</f>
        <v>0</v>
      </c>
      <c r="U354">
        <f>IF($R$4&lt;&gt;$C$17,"",IF($D$78="","",$C$4))</f>
        <v>0</v>
      </c>
      <c r="V354" s="5">
        <f>IF($R$4&lt;&gt;$C$17,"",IF($D$78="","",$D$78))</f>
        <v>46460</v>
      </c>
      <c r="W354" s="11">
        <f>IF($R$4&lt;&gt;$C$17,"",IF($V354="","",$E$78))</f>
        <v>0</v>
      </c>
      <c r="X354" s="11">
        <f t="shared" si="122"/>
        <v>0</v>
      </c>
      <c r="Y354" s="11">
        <f t="shared" si="123"/>
        <v>0</v>
      </c>
    </row>
    <row r="355" spans="20:25">
      <c r="T355">
        <f>IF($R$4&lt;&gt;$C$17,"",IF($D$78="","",$C$3))</f>
        <v>0</v>
      </c>
      <c r="U355">
        <f>IF($R$4&lt;&gt;$C$17,"",IF($D$78="","",$C$4))</f>
        <v>0</v>
      </c>
      <c r="V355" s="5">
        <f>IF($R$4&lt;&gt;$C$17,"",IF($D$78="","",$D$78))</f>
        <v>46460</v>
      </c>
      <c r="W355" s="11">
        <f>IF($R$4&lt;&gt;$C$17,"",IF($V355="","",$E$78))</f>
        <v>0</v>
      </c>
      <c r="X355" s="11">
        <f t="shared" si="122"/>
        <v>0</v>
      </c>
      <c r="Y355" s="11">
        <f t="shared" si="123"/>
        <v>0</v>
      </c>
    </row>
    <row r="356" spans="20:25">
      <c r="T356">
        <f>IF($R$4&lt;&gt;$C$17,"",IF($D$78="","",$C$3))</f>
        <v>0</v>
      </c>
      <c r="U356">
        <f>IF($R$4&lt;&gt;$C$17,"",IF($D$78="","",$C$4))</f>
        <v>0</v>
      </c>
      <c r="V356" s="5">
        <f>IF($R$4&lt;&gt;$C$17,"",IF($D$78="","",$D$78))</f>
        <v>46460</v>
      </c>
      <c r="W356" s="11">
        <f>IF($R$4&lt;&gt;$C$17,"",IF($V356="","",$E$78))</f>
        <v>0</v>
      </c>
      <c r="X356" s="11">
        <f t="shared" si="122"/>
        <v>0</v>
      </c>
      <c r="Y356" s="11">
        <f t="shared" si="123"/>
        <v>0</v>
      </c>
    </row>
    <row r="357" spans="20:25">
      <c r="T357">
        <f>IF($R$4&lt;&gt;$C$17,"",IF($D$78="","",$C$3))</f>
        <v>0</v>
      </c>
      <c r="U357">
        <f>IF($R$4&lt;&gt;$C$17,"",IF($D$78="","",$C$4))</f>
        <v>0</v>
      </c>
      <c r="V357" s="5">
        <f>IF($R$4&lt;&gt;$C$17,"",IF($D$78="","",$D$78))</f>
        <v>46460</v>
      </c>
      <c r="W357" s="11">
        <f>IF($R$4&lt;&gt;$C$17,"",IF($V357="","",$E$78))</f>
        <v>0</v>
      </c>
      <c r="X357" s="11">
        <f t="shared" si="122"/>
        <v>0</v>
      </c>
      <c r="Y357" s="11">
        <f t="shared" si="123"/>
        <v>0</v>
      </c>
    </row>
    <row r="358" spans="20:25">
      <c r="T358">
        <f>IF($R$4&lt;&gt;$C$17,"",IF($D$78="","",$C$3))</f>
        <v>0</v>
      </c>
      <c r="U358">
        <f>IF($R$4&lt;&gt;$C$17,"",IF($D$78="","",$C$4))</f>
        <v>0</v>
      </c>
      <c r="V358" s="5">
        <f>IF($R$4&lt;&gt;$C$17,"",IF($D$78="","",$D$78))</f>
        <v>46460</v>
      </c>
      <c r="W358" s="11">
        <f>IF($R$4&lt;&gt;$C$17,"",IF($V358="","",$E$78))</f>
        <v>0</v>
      </c>
      <c r="X358" s="11">
        <f t="shared" si="122"/>
        <v>0</v>
      </c>
      <c r="Y358" s="11">
        <f t="shared" si="123"/>
        <v>0</v>
      </c>
    </row>
    <row r="359" spans="20:25">
      <c r="T359">
        <f>IF($D$79="","",$C$3)</f>
        <v>0</v>
      </c>
      <c r="U359">
        <f>IF($D$79="","",$C$4)</f>
        <v>0</v>
      </c>
      <c r="V359" s="5">
        <f>IF($D$79="","",$D$79)</f>
        <v>46466</v>
      </c>
      <c r="W359" s="11">
        <f>IF($V359="","",$E$79)</f>
        <v>0</v>
      </c>
      <c r="X359" s="11">
        <f t="shared" ref="X359:X364" si="124">IF($R$4=$C$17,$F$79,"")</f>
        <v>0</v>
      </c>
      <c r="Y359" s="11">
        <f t="shared" ref="Y359:Y364" si="125">IF($R$4=$C$17,$G$79,"")</f>
        <v>0</v>
      </c>
    </row>
    <row r="360" spans="20:25">
      <c r="T360">
        <f>IF($R$4&lt;&gt;$C$17,"",IF($D$79="","",$C$3))</f>
        <v>0</v>
      </c>
      <c r="U360">
        <f>IF($R$4&lt;&gt;$C$17,"",IF($D$79="","",$C$4))</f>
        <v>0</v>
      </c>
      <c r="V360" s="5">
        <f>IF($R$4&lt;&gt;$C$17,"",IF($D$79="","",$D$79))</f>
        <v>46466</v>
      </c>
      <c r="W360" s="11">
        <f>IF($R$4&lt;&gt;$C$17,"",IF($V360="","",$E$79))</f>
        <v>0</v>
      </c>
      <c r="X360" s="11">
        <f t="shared" si="124"/>
        <v>0</v>
      </c>
      <c r="Y360" s="11">
        <f t="shared" si="125"/>
        <v>0</v>
      </c>
    </row>
    <row r="361" spans="20:25">
      <c r="T361">
        <f>IF($R$4&lt;&gt;$C$17,"",IF($D$79="","",$C$3))</f>
        <v>0</v>
      </c>
      <c r="U361">
        <f>IF($R$4&lt;&gt;$C$17,"",IF($D$79="","",$C$4))</f>
        <v>0</v>
      </c>
      <c r="V361" s="5">
        <f>IF($R$4&lt;&gt;$C$17,"",IF($D$79="","",$D$79))</f>
        <v>46466</v>
      </c>
      <c r="W361" s="11">
        <f>IF($R$4&lt;&gt;$C$17,"",IF($V361="","",$E$79))</f>
        <v>0</v>
      </c>
      <c r="X361" s="11">
        <f t="shared" si="124"/>
        <v>0</v>
      </c>
      <c r="Y361" s="11">
        <f t="shared" si="125"/>
        <v>0</v>
      </c>
    </row>
    <row r="362" spans="20:25">
      <c r="T362">
        <f>IF($R$4&lt;&gt;$C$17,"",IF($D$79="","",$C$3))</f>
        <v>0</v>
      </c>
      <c r="U362">
        <f>IF($R$4&lt;&gt;$C$17,"",IF($D$79="","",$C$4))</f>
        <v>0</v>
      </c>
      <c r="V362" s="5">
        <f>IF($R$4&lt;&gt;$C$17,"",IF($D$79="","",$D$79))</f>
        <v>46466</v>
      </c>
      <c r="W362" s="11">
        <f>IF($R$4&lt;&gt;$C$17,"",IF($V362="","",$E$79))</f>
        <v>0</v>
      </c>
      <c r="X362" s="11">
        <f t="shared" si="124"/>
        <v>0</v>
      </c>
      <c r="Y362" s="11">
        <f t="shared" si="125"/>
        <v>0</v>
      </c>
    </row>
    <row r="363" spans="20:25">
      <c r="T363">
        <f>IF($R$4&lt;&gt;$C$17,"",IF($D$79="","",$C$3))</f>
        <v>0</v>
      </c>
      <c r="U363">
        <f>IF($R$4&lt;&gt;$C$17,"",IF($D$79="","",$C$4))</f>
        <v>0</v>
      </c>
      <c r="V363" s="5">
        <f>IF($R$4&lt;&gt;$C$17,"",IF($D$79="","",$D$79))</f>
        <v>46466</v>
      </c>
      <c r="W363" s="11">
        <f>IF($R$4&lt;&gt;$C$17,"",IF($V363="","",$E$79))</f>
        <v>0</v>
      </c>
      <c r="X363" s="11">
        <f t="shared" si="124"/>
        <v>0</v>
      </c>
      <c r="Y363" s="11">
        <f t="shared" si="125"/>
        <v>0</v>
      </c>
    </row>
    <row r="364" spans="20:25">
      <c r="T364">
        <f>IF($R$4&lt;&gt;$C$17,"",IF($D$79="","",$C$3))</f>
        <v>0</v>
      </c>
      <c r="U364">
        <f>IF($R$4&lt;&gt;$C$17,"",IF($D$79="","",$C$4))</f>
        <v>0</v>
      </c>
      <c r="V364" s="5">
        <f>IF($R$4&lt;&gt;$C$17,"",IF($D$79="","",$D$79))</f>
        <v>46466</v>
      </c>
      <c r="W364" s="11">
        <f>IF($R$4&lt;&gt;$C$17,"",IF($V364="","",$E$79))</f>
        <v>0</v>
      </c>
      <c r="X364" s="11">
        <f t="shared" si="124"/>
        <v>0</v>
      </c>
      <c r="Y364" s="11">
        <f t="shared" si="125"/>
        <v>0</v>
      </c>
    </row>
    <row r="365" spans="20:25">
      <c r="T365">
        <f>IF($D$80="","",$C$3)</f>
        <v>0</v>
      </c>
      <c r="U365">
        <f>IF($D$80="","",$C$4)</f>
        <v>0</v>
      </c>
      <c r="V365" s="5">
        <f>IF($D$80="","",$D$80)</f>
        <v>46467</v>
      </c>
      <c r="W365" s="11">
        <f>IF($V365="","",$E$80)</f>
        <v>0</v>
      </c>
      <c r="X365" s="11">
        <f t="shared" ref="X365:X370" si="126">IF($R$4=$C$17,$F$80,"")</f>
        <v>0</v>
      </c>
      <c r="Y365" s="11">
        <f t="shared" ref="Y365:Y370" si="127">IF($R$4=$C$17,$G$80,"")</f>
        <v>0</v>
      </c>
    </row>
    <row r="366" spans="20:25">
      <c r="T366">
        <f>IF($R$4&lt;&gt;$C$17,"",IF($D$80="","",$C$3))</f>
        <v>0</v>
      </c>
      <c r="U366">
        <f>IF($R$4&lt;&gt;$C$17,"",IF($D$80="","",$C$4))</f>
        <v>0</v>
      </c>
      <c r="V366" s="5">
        <f>IF($R$4&lt;&gt;$C$17,"",IF($D$80="","",$D$80))</f>
        <v>46467</v>
      </c>
      <c r="W366" s="11">
        <f>IF($R$4&lt;&gt;$C$17,"",IF($V366="","",$E$80))</f>
        <v>0</v>
      </c>
      <c r="X366" s="11">
        <f t="shared" si="126"/>
        <v>0</v>
      </c>
      <c r="Y366" s="11">
        <f t="shared" si="127"/>
        <v>0</v>
      </c>
    </row>
    <row r="367" spans="20:25">
      <c r="T367">
        <f>IF($R$4&lt;&gt;$C$17,"",IF($D$80="","",$C$3))</f>
        <v>0</v>
      </c>
      <c r="U367">
        <f>IF($R$4&lt;&gt;$C$17,"",IF($D$80="","",$C$4))</f>
        <v>0</v>
      </c>
      <c r="V367" s="5">
        <f>IF($R$4&lt;&gt;$C$17,"",IF($D$80="","",$D$80))</f>
        <v>46467</v>
      </c>
      <c r="W367" s="11">
        <f>IF($R$4&lt;&gt;$C$17,"",IF($V367="","",$E$80))</f>
        <v>0</v>
      </c>
      <c r="X367" s="11">
        <f t="shared" si="126"/>
        <v>0</v>
      </c>
      <c r="Y367" s="11">
        <f t="shared" si="127"/>
        <v>0</v>
      </c>
    </row>
    <row r="368" spans="20:25">
      <c r="T368">
        <f>IF($R$4&lt;&gt;$C$17,"",IF($D$80="","",$C$3))</f>
        <v>0</v>
      </c>
      <c r="U368">
        <f>IF($R$4&lt;&gt;$C$17,"",IF($D$80="","",$C$4))</f>
        <v>0</v>
      </c>
      <c r="V368" s="5">
        <f>IF($R$4&lt;&gt;$C$17,"",IF($D$80="","",$D$80))</f>
        <v>46467</v>
      </c>
      <c r="W368" s="11">
        <f>IF($R$4&lt;&gt;$C$17,"",IF($V368="","",$E$80))</f>
        <v>0</v>
      </c>
      <c r="X368" s="11">
        <f t="shared" si="126"/>
        <v>0</v>
      </c>
      <c r="Y368" s="11">
        <f t="shared" si="127"/>
        <v>0</v>
      </c>
    </row>
    <row r="369" spans="20:25">
      <c r="T369">
        <f>IF($R$4&lt;&gt;$C$17,"",IF($D$80="","",$C$3))</f>
        <v>0</v>
      </c>
      <c r="U369">
        <f>IF($R$4&lt;&gt;$C$17,"",IF($D$80="","",$C$4))</f>
        <v>0</v>
      </c>
      <c r="V369" s="5">
        <f>IF($R$4&lt;&gt;$C$17,"",IF($D$80="","",$D$80))</f>
        <v>46467</v>
      </c>
      <c r="W369" s="11">
        <f>IF($R$4&lt;&gt;$C$17,"",IF($V369="","",$E$80))</f>
        <v>0</v>
      </c>
      <c r="X369" s="11">
        <f t="shared" si="126"/>
        <v>0</v>
      </c>
      <c r="Y369" s="11">
        <f t="shared" si="127"/>
        <v>0</v>
      </c>
    </row>
    <row r="370" spans="20:25">
      <c r="T370">
        <f>IF($R$4&lt;&gt;$C$17,"",IF($D$80="","",$C$3))</f>
        <v>0</v>
      </c>
      <c r="U370">
        <f>IF($R$4&lt;&gt;$C$17,"",IF($D$80="","",$C$4))</f>
        <v>0</v>
      </c>
      <c r="V370" s="5">
        <f>IF($R$4&lt;&gt;$C$17,"",IF($D$80="","",$D$80))</f>
        <v>46467</v>
      </c>
      <c r="W370" s="11">
        <f>IF($R$4&lt;&gt;$C$17,"",IF($V370="","",$E$80))</f>
        <v>0</v>
      </c>
      <c r="X370" s="11">
        <f t="shared" si="126"/>
        <v>0</v>
      </c>
      <c r="Y370" s="11">
        <f t="shared" si="127"/>
        <v>0</v>
      </c>
    </row>
    <row r="371" spans="20:25">
      <c r="T371">
        <f>IF($D$81="","",$C$3)</f>
        <v>0</v>
      </c>
      <c r="U371">
        <f>IF($D$81="","",$C$4)</f>
        <v>0</v>
      </c>
      <c r="V371" s="5">
        <f>IF($D$81="","",$D$81)</f>
        <v>46473</v>
      </c>
      <c r="W371" s="11" t="str">
        <f>IF($V371="","",$E$81)</f>
        <v>Ostern</v>
      </c>
      <c r="X371" s="11">
        <f t="shared" ref="X371:X376" si="128">IF($R$4=$C$17,$F$81,"")</f>
        <v>0</v>
      </c>
      <c r="Y371" s="11">
        <f t="shared" ref="Y371:Y376" si="129">IF($R$4=$C$17,$G$81,"")</f>
        <v>0</v>
      </c>
    </row>
    <row r="372" spans="20:25">
      <c r="T372">
        <f>IF($R$4&lt;&gt;$C$17,"",IF($D$81="","",$C$3))</f>
        <v>0</v>
      </c>
      <c r="U372">
        <f>IF($R$4&lt;&gt;$C$17,"",IF($D$81="","",$C$4))</f>
        <v>0</v>
      </c>
      <c r="V372" s="5">
        <f>IF($R$4&lt;&gt;$C$17,"",IF($D$81="","",$D$81))</f>
        <v>46473</v>
      </c>
      <c r="W372" s="11" t="str">
        <f>IF($R$4&lt;&gt;$C$17,"",IF($V372="","",$E$81))</f>
        <v>Ostern</v>
      </c>
      <c r="X372" s="11">
        <f t="shared" si="128"/>
        <v>0</v>
      </c>
      <c r="Y372" s="11">
        <f t="shared" si="129"/>
        <v>0</v>
      </c>
    </row>
    <row r="373" spans="20:25">
      <c r="T373">
        <f>IF($R$4&lt;&gt;$C$17,"",IF($D$81="","",$C$3))</f>
        <v>0</v>
      </c>
      <c r="U373">
        <f>IF($R$4&lt;&gt;$C$17,"",IF($D$81="","",$C$4))</f>
        <v>0</v>
      </c>
      <c r="V373" s="5">
        <f>IF($R$4&lt;&gt;$C$17,"",IF($D$81="","",$D$81))</f>
        <v>46473</v>
      </c>
      <c r="W373" s="11" t="str">
        <f>IF($R$4&lt;&gt;$C$17,"",IF($V373="","",$E$81))</f>
        <v>Ostern</v>
      </c>
      <c r="X373" s="11">
        <f t="shared" si="128"/>
        <v>0</v>
      </c>
      <c r="Y373" s="11">
        <f t="shared" si="129"/>
        <v>0</v>
      </c>
    </row>
    <row r="374" spans="20:25">
      <c r="T374">
        <f>IF($R$4&lt;&gt;$C$17,"",IF($D$81="","",$C$3))</f>
        <v>0</v>
      </c>
      <c r="U374">
        <f>IF($R$4&lt;&gt;$C$17,"",IF($D$81="","",$C$4))</f>
        <v>0</v>
      </c>
      <c r="V374" s="5">
        <f>IF($R$4&lt;&gt;$C$17,"",IF($D$81="","",$D$81))</f>
        <v>46473</v>
      </c>
      <c r="W374" s="11" t="str">
        <f>IF($R$4&lt;&gt;$C$17,"",IF($V374="","",$E$81))</f>
        <v>Ostern</v>
      </c>
      <c r="X374" s="11">
        <f t="shared" si="128"/>
        <v>0</v>
      </c>
      <c r="Y374" s="11">
        <f t="shared" si="129"/>
        <v>0</v>
      </c>
    </row>
    <row r="375" spans="20:25">
      <c r="T375">
        <f>IF($R$4&lt;&gt;$C$17,"",IF($D$81="","",$C$3))</f>
        <v>0</v>
      </c>
      <c r="U375">
        <f>IF($R$4&lt;&gt;$C$17,"",IF($D$81="","",$C$4))</f>
        <v>0</v>
      </c>
      <c r="V375" s="5">
        <f>IF($R$4&lt;&gt;$C$17,"",IF($D$81="","",$D$81))</f>
        <v>46473</v>
      </c>
      <c r="W375" s="11" t="str">
        <f>IF($R$4&lt;&gt;$C$17,"",IF($V375="","",$E$81))</f>
        <v>Ostern</v>
      </c>
      <c r="X375" s="11">
        <f t="shared" si="128"/>
        <v>0</v>
      </c>
      <c r="Y375" s="11">
        <f t="shared" si="129"/>
        <v>0</v>
      </c>
    </row>
    <row r="376" spans="20:25">
      <c r="T376">
        <f>IF($R$4&lt;&gt;$C$17,"",IF($D$81="","",$C$3))</f>
        <v>0</v>
      </c>
      <c r="U376">
        <f>IF($R$4&lt;&gt;$C$17,"",IF($D$81="","",$C$4))</f>
        <v>0</v>
      </c>
      <c r="V376" s="5">
        <f>IF($R$4&lt;&gt;$C$17,"",IF($D$81="","",$D$81))</f>
        <v>46473</v>
      </c>
      <c r="W376" s="11" t="str">
        <f>IF($R$4&lt;&gt;$C$17,"",IF($V376="","",$E$81))</f>
        <v>Ostern</v>
      </c>
      <c r="X376" s="11">
        <f t="shared" si="128"/>
        <v>0</v>
      </c>
      <c r="Y376" s="11">
        <f t="shared" si="129"/>
        <v>0</v>
      </c>
    </row>
    <row r="377" spans="20:25">
      <c r="T377">
        <f>IF($D$82="","",$C$3)</f>
        <v>0</v>
      </c>
      <c r="U377">
        <f>IF($D$82="","",$C$4)</f>
        <v>0</v>
      </c>
      <c r="V377" s="5">
        <f>IF($D$82="","",$D$82)</f>
        <v>46474</v>
      </c>
      <c r="W377" s="11" t="str">
        <f>IF($V377="","",$E$82)</f>
        <v>Ostern</v>
      </c>
      <c r="X377" s="11">
        <f t="shared" ref="X377:X382" si="130">IF($R$4=$C$17,$F$82,"")</f>
        <v>0</v>
      </c>
      <c r="Y377" s="11">
        <f t="shared" ref="Y377:Y382" si="131">IF($R$4=$C$17,$G$82,"")</f>
        <v>0</v>
      </c>
    </row>
    <row r="378" spans="20:25">
      <c r="T378">
        <f>IF($R$4&lt;&gt;$C$17,"",IF($D$82="","",$C$3))</f>
        <v>0</v>
      </c>
      <c r="U378">
        <f>IF($R$4&lt;&gt;$C$17,"",IF($D$82="","",$C$4))</f>
        <v>0</v>
      </c>
      <c r="V378" s="5">
        <f>IF($R$4&lt;&gt;$C$17,"",IF($D$82="","",$D$82))</f>
        <v>46474</v>
      </c>
      <c r="W378" s="11" t="str">
        <f>IF($R$4&lt;&gt;$C$17,"",IF($V378="","",$E$82))</f>
        <v>Ostern</v>
      </c>
      <c r="X378" s="11">
        <f t="shared" si="130"/>
        <v>0</v>
      </c>
      <c r="Y378" s="11">
        <f t="shared" si="131"/>
        <v>0</v>
      </c>
    </row>
    <row r="379" spans="20:25">
      <c r="T379">
        <f>IF($R$4&lt;&gt;$C$17,"",IF($D$82="","",$C$3))</f>
        <v>0</v>
      </c>
      <c r="U379">
        <f>IF($R$4&lt;&gt;$C$17,"",IF($D$82="","",$C$4))</f>
        <v>0</v>
      </c>
      <c r="V379" s="5">
        <f>IF($R$4&lt;&gt;$C$17,"",IF($D$82="","",$D$82))</f>
        <v>46474</v>
      </c>
      <c r="W379" s="11" t="str">
        <f>IF($R$4&lt;&gt;$C$17,"",IF($V379="","",$E$82))</f>
        <v>Ostern</v>
      </c>
      <c r="X379" s="11">
        <f t="shared" si="130"/>
        <v>0</v>
      </c>
      <c r="Y379" s="11">
        <f t="shared" si="131"/>
        <v>0</v>
      </c>
    </row>
    <row r="380" spans="20:25">
      <c r="T380">
        <f>IF($R$4&lt;&gt;$C$17,"",IF($D$82="","",$C$3))</f>
        <v>0</v>
      </c>
      <c r="U380">
        <f>IF($R$4&lt;&gt;$C$17,"",IF($D$82="","",$C$4))</f>
        <v>0</v>
      </c>
      <c r="V380" s="5">
        <f>IF($R$4&lt;&gt;$C$17,"",IF($D$82="","",$D$82))</f>
        <v>46474</v>
      </c>
      <c r="W380" s="11" t="str">
        <f>IF($R$4&lt;&gt;$C$17,"",IF($V380="","",$E$82))</f>
        <v>Ostern</v>
      </c>
      <c r="X380" s="11">
        <f t="shared" si="130"/>
        <v>0</v>
      </c>
      <c r="Y380" s="11">
        <f t="shared" si="131"/>
        <v>0</v>
      </c>
    </row>
    <row r="381" spans="20:25">
      <c r="T381">
        <f>IF($R$4&lt;&gt;$C$17,"",IF($D$82="","",$C$3))</f>
        <v>0</v>
      </c>
      <c r="U381">
        <f>IF($R$4&lt;&gt;$C$17,"",IF($D$82="","",$C$4))</f>
        <v>0</v>
      </c>
      <c r="V381" s="5">
        <f>IF($R$4&lt;&gt;$C$17,"",IF($D$82="","",$D$82))</f>
        <v>46474</v>
      </c>
      <c r="W381" s="11" t="str">
        <f>IF($R$4&lt;&gt;$C$17,"",IF($V382="","",$E$82))</f>
        <v>Ostern</v>
      </c>
      <c r="X381" s="11">
        <f t="shared" si="130"/>
        <v>0</v>
      </c>
      <c r="Y381" s="11">
        <f t="shared" si="131"/>
        <v>0</v>
      </c>
    </row>
    <row r="382" spans="20:25">
      <c r="T382">
        <f>IF($R$4&lt;&gt;$C$17,"",IF($D$82="","",$C$3))</f>
        <v>0</v>
      </c>
      <c r="U382">
        <f>IF($R$4&lt;&gt;$C$17,"",IF($D$82="","",$C$4))</f>
        <v>0</v>
      </c>
      <c r="V382" s="5">
        <f>IF($R$4&lt;&gt;$C$17,"",IF($D$82="","",$D$82))</f>
        <v>46474</v>
      </c>
      <c r="W382" s="11" t="str">
        <f>IF($R$4&lt;&gt;$C$17,"",IF($V382="","",$E$82))</f>
        <v>Ostern</v>
      </c>
      <c r="X382" s="11">
        <f t="shared" si="130"/>
        <v>0</v>
      </c>
      <c r="Y382" s="11">
        <f t="shared" si="131"/>
        <v>0</v>
      </c>
    </row>
    <row r="383" spans="20:25">
      <c r="T383">
        <f>IF($D$83="","",$C$3)</f>
        <v>0</v>
      </c>
      <c r="U383">
        <f>IF($D$83="","",$C$4)</f>
        <v>0</v>
      </c>
      <c r="V383" s="5">
        <f>IF($D$83="","",$D$83)</f>
        <v>46480</v>
      </c>
      <c r="W383" s="11">
        <f>IF($V383="","",$E$83)</f>
        <v>0</v>
      </c>
      <c r="X383" s="11">
        <f t="shared" ref="X383:X388" si="132">IF($R$4=$C$17,$F$83,"")</f>
        <v>0</v>
      </c>
      <c r="Y383" s="11">
        <f t="shared" ref="Y383:Y388" si="133">IF($R$4=$C$17,$G$83,"")</f>
        <v>0</v>
      </c>
    </row>
    <row r="384" spans="20:25">
      <c r="T384">
        <f>IF($R$4&lt;&gt;$C$17,"",IF($D$83="","",$C$3))</f>
        <v>0</v>
      </c>
      <c r="U384">
        <f>IF($R$4&lt;&gt;$C$17,"",IF($D$83="","",$C$4))</f>
        <v>0</v>
      </c>
      <c r="V384" s="5">
        <f>IF($R$4&lt;&gt;$C$17,"",IF($D$83="","",$D$83))</f>
        <v>46480</v>
      </c>
      <c r="W384" s="11">
        <f>IF($R$4&lt;&gt;$C$17,"",IF($V384="","",$E$83))</f>
        <v>0</v>
      </c>
      <c r="X384" s="11">
        <f t="shared" si="132"/>
        <v>0</v>
      </c>
      <c r="Y384" s="11">
        <f t="shared" si="133"/>
        <v>0</v>
      </c>
    </row>
    <row r="385" spans="20:25">
      <c r="T385">
        <f>IF($R$4&lt;&gt;$C$17,"",IF($D$83="","",$C$3))</f>
        <v>0</v>
      </c>
      <c r="U385">
        <f>IF($R$4&lt;&gt;$C$17,"",IF($D$83="","",$C$4))</f>
        <v>0</v>
      </c>
      <c r="V385" s="5">
        <f>IF($R$4&lt;&gt;$C$17,"",IF($D$83="","",$D$83))</f>
        <v>46480</v>
      </c>
      <c r="W385" s="11">
        <f>IF($R$4&lt;&gt;$C$17,"",IF($V385="","",$E$83))</f>
        <v>0</v>
      </c>
      <c r="X385" s="11">
        <f t="shared" si="132"/>
        <v>0</v>
      </c>
      <c r="Y385" s="11">
        <f t="shared" si="133"/>
        <v>0</v>
      </c>
    </row>
    <row r="386" spans="20:25">
      <c r="T386">
        <f>IF($R$4&lt;&gt;$C$17,"",IF($D$83="","",$C$3))</f>
        <v>0</v>
      </c>
      <c r="U386">
        <f>IF($R$4&lt;&gt;$C$17,"",IF($D$83="","",$C$4))</f>
        <v>0</v>
      </c>
      <c r="V386" s="5">
        <f>IF($R$4&lt;&gt;$C$17,"",IF($D$83="","",$D$83))</f>
        <v>46480</v>
      </c>
      <c r="W386" s="11">
        <f>IF($R$4&lt;&gt;$C$17,"",IF($V386="","",$E$83))</f>
        <v>0</v>
      </c>
      <c r="X386" s="11">
        <f t="shared" si="132"/>
        <v>0</v>
      </c>
      <c r="Y386" s="11">
        <f t="shared" si="133"/>
        <v>0</v>
      </c>
    </row>
    <row r="387" spans="20:25">
      <c r="T387">
        <f>IF($R$4&lt;&gt;$C$17,"",IF($D$83="","",$C$3))</f>
        <v>0</v>
      </c>
      <c r="U387">
        <f>IF($R$4&lt;&gt;$C$17,"",IF($D$83="","",$C$4))</f>
        <v>0</v>
      </c>
      <c r="V387" s="5">
        <f>IF($R$4&lt;&gt;$C$17,"",IF($D$83="","",$D$83))</f>
        <v>46480</v>
      </c>
      <c r="W387" s="11">
        <f>IF($R$4&lt;&gt;$C$17,"",IF($V387="","",$E$83))</f>
        <v>0</v>
      </c>
      <c r="X387" s="11">
        <f t="shared" si="132"/>
        <v>0</v>
      </c>
      <c r="Y387" s="11">
        <f t="shared" si="133"/>
        <v>0</v>
      </c>
    </row>
    <row r="388" spans="20:25">
      <c r="T388">
        <f>IF($R$4&lt;&gt;$C$17,"",IF($D$83="","",$C$3))</f>
        <v>0</v>
      </c>
      <c r="U388">
        <f>IF($R$4&lt;&gt;$C$17,"",IF($D$83="","",$C$4))</f>
        <v>0</v>
      </c>
      <c r="V388" s="5">
        <f>IF($R$4&lt;&gt;$C$17,"",IF($D$83="","",$D$83))</f>
        <v>46480</v>
      </c>
      <c r="W388" s="11">
        <f>IF($R$4&lt;&gt;$C$17,"",IF($V388="","",$E$83))</f>
        <v>0</v>
      </c>
      <c r="X388" s="11">
        <f t="shared" si="132"/>
        <v>0</v>
      </c>
      <c r="Y388" s="11">
        <f t="shared" si="133"/>
        <v>0</v>
      </c>
    </row>
    <row r="389" spans="20:25">
      <c r="T389">
        <f>IF($D$84="","",$C$3)</f>
        <v>0</v>
      </c>
      <c r="U389">
        <f>IF($D$84="","",$C$4)</f>
        <v>0</v>
      </c>
      <c r="V389" s="5">
        <f>IF($D$84="","",$D$84)</f>
        <v>46481</v>
      </c>
      <c r="W389" s="11">
        <f>IF($V389="","",$E$84)</f>
        <v>0</v>
      </c>
      <c r="X389" s="11">
        <f t="shared" ref="X389:X394" si="134">IF($R$4=$C$17,$F$84,"")</f>
        <v>0</v>
      </c>
      <c r="Y389" s="11">
        <f t="shared" ref="Y389:Y394" si="135">IF($R$4=$C$17,$G$84,"")</f>
        <v>0</v>
      </c>
    </row>
    <row r="390" spans="20:25">
      <c r="T390">
        <f>IF($R$4&lt;&gt;$C$17,"",IF($D$84="","",$C$3))</f>
        <v>0</v>
      </c>
      <c r="U390">
        <f>IF($R$4&lt;&gt;$C$17,"",IF($D$84="","",$C$4))</f>
        <v>0</v>
      </c>
      <c r="V390" s="5">
        <f>IF($R$4&lt;&gt;$C$17,"",IF($D$84="","",$D$84))</f>
        <v>46481</v>
      </c>
      <c r="W390" s="11">
        <f>IF($R$4&lt;&gt;$C$17,"",IF($V390="","",$E$84))</f>
        <v>0</v>
      </c>
      <c r="X390" s="11">
        <f t="shared" si="134"/>
        <v>0</v>
      </c>
      <c r="Y390" s="11">
        <f t="shared" si="135"/>
        <v>0</v>
      </c>
    </row>
    <row r="391" spans="20:25">
      <c r="T391">
        <f>IF($R$4&lt;&gt;$C$17,"",IF($D$84="","",$C$3))</f>
        <v>0</v>
      </c>
      <c r="U391">
        <f>IF($R$4&lt;&gt;$C$17,"",IF($D$84="","",$C$4))</f>
        <v>0</v>
      </c>
      <c r="V391" s="5">
        <f>IF($R$4&lt;&gt;$C$17,"",IF($D$84="","",$D$84))</f>
        <v>46481</v>
      </c>
      <c r="W391" s="11">
        <f>IF($R$4&lt;&gt;$C$17,"",IF($V391="","",$E$84))</f>
        <v>0</v>
      </c>
      <c r="X391" s="11">
        <f t="shared" si="134"/>
        <v>0</v>
      </c>
      <c r="Y391" s="11">
        <f t="shared" si="135"/>
        <v>0</v>
      </c>
    </row>
    <row r="392" spans="20:25">
      <c r="T392">
        <f>IF($R$4&lt;&gt;$C$17,"",IF($D$84="","",$C$3))</f>
        <v>0</v>
      </c>
      <c r="U392">
        <f>IF($R$4&lt;&gt;$C$17,"",IF($D$84="","",$C$4))</f>
        <v>0</v>
      </c>
      <c r="V392" s="5">
        <f>IF($R$4&lt;&gt;$C$17,"",IF($D$84="","",$D$84))</f>
        <v>46481</v>
      </c>
      <c r="W392" s="11">
        <f>IF($R$4&lt;&gt;$C$17,"",IF($V392="","",$E$84))</f>
        <v>0</v>
      </c>
      <c r="X392" s="11">
        <f t="shared" si="134"/>
        <v>0</v>
      </c>
      <c r="Y392" s="11">
        <f t="shared" si="135"/>
        <v>0</v>
      </c>
    </row>
    <row r="393" spans="20:25">
      <c r="T393">
        <f>IF($R$4&lt;&gt;$C$17,"",IF($D$84="","",$C$3))</f>
        <v>0</v>
      </c>
      <c r="U393">
        <f>IF($R$4&lt;&gt;$C$17,"",IF($D$84="","",$C$4))</f>
        <v>0</v>
      </c>
      <c r="V393" s="5">
        <f>IF($R$4&lt;&gt;$C$17,"",IF($D$84="","",$D$84))</f>
        <v>46481</v>
      </c>
      <c r="W393" s="11">
        <f>IF($R$4&lt;&gt;$C$17,"",IF($V393="","",$E$84))</f>
        <v>0</v>
      </c>
      <c r="X393" s="11">
        <f t="shared" si="134"/>
        <v>0</v>
      </c>
      <c r="Y393" s="11">
        <f t="shared" si="135"/>
        <v>0</v>
      </c>
    </row>
    <row r="394" spans="20:25">
      <c r="T394">
        <f>IF($R$4&lt;&gt;$C$17,"",IF($D$84="","",$C$3))</f>
        <v>0</v>
      </c>
      <c r="U394">
        <f>IF($R$4&lt;&gt;$C$17,"",IF($D$84="","",$C$4))</f>
        <v>0</v>
      </c>
      <c r="V394" s="5">
        <f>IF($R$4&lt;&gt;$C$17,"",IF($D$84="","",$D$84))</f>
        <v>46481</v>
      </c>
      <c r="W394" s="11">
        <f>IF($R$4&lt;&gt;$C$17,"",IF($V394="","",$E$84))</f>
        <v>0</v>
      </c>
      <c r="X394" s="11">
        <f t="shared" si="134"/>
        <v>0</v>
      </c>
      <c r="Y394" s="11">
        <f t="shared" si="135"/>
        <v>0</v>
      </c>
    </row>
    <row r="395" spans="20:25">
      <c r="T395">
        <f>IF($D$85="","",$C$3)</f>
        <v>0</v>
      </c>
      <c r="U395">
        <f>IF($D$85="","",$C$4)</f>
        <v>0</v>
      </c>
      <c r="V395" s="5">
        <f>IF($D$85="","",$D$85)</f>
        <v>46487</v>
      </c>
      <c r="W395" s="11">
        <f>IF($V395="","",$E$85)</f>
        <v>0</v>
      </c>
      <c r="X395" s="11">
        <f t="shared" ref="X395:X400" si="136">IF($R$4=$C$17,$F$85,"")</f>
        <v>0</v>
      </c>
      <c r="Y395" s="11">
        <f t="shared" ref="Y395:Y400" si="137">IF($R$4=$C$17,$G$85,"")</f>
        <v>0</v>
      </c>
    </row>
    <row r="396" spans="20:25">
      <c r="T396">
        <f>IF($R$4&lt;&gt;$C$17,"",IF($D$85="","",$C$3))</f>
        <v>0</v>
      </c>
      <c r="U396">
        <f>IF($R$4&lt;&gt;$C$17,"",IF($D$85="","",$C$4))</f>
        <v>0</v>
      </c>
      <c r="V396" s="5">
        <f>IF($R$4&lt;&gt;$C$17,"",IF($D$85="","",$D$85))</f>
        <v>46487</v>
      </c>
      <c r="W396" s="11">
        <f>IF($R$4&lt;&gt;$C$17,"",IF($V396="","",$E$85))</f>
        <v>0</v>
      </c>
      <c r="X396" s="11">
        <f t="shared" si="136"/>
        <v>0</v>
      </c>
      <c r="Y396" s="11">
        <f t="shared" si="137"/>
        <v>0</v>
      </c>
    </row>
    <row r="397" spans="20:25">
      <c r="T397">
        <f>IF($R$4&lt;&gt;$C$17,"",IF($D$85="","",$C$3))</f>
        <v>0</v>
      </c>
      <c r="U397">
        <f>IF($R$4&lt;&gt;$C$17,"",IF($D$85="","",$C$4))</f>
        <v>0</v>
      </c>
      <c r="V397" s="5">
        <f>IF($R$4&lt;&gt;$C$17,"",IF($D$85="","",$D$85))</f>
        <v>46487</v>
      </c>
      <c r="W397" s="11">
        <f>IF($R$4&lt;&gt;$C$17,"",IF($V397="","",$E$85))</f>
        <v>0</v>
      </c>
      <c r="X397" s="11">
        <f t="shared" si="136"/>
        <v>0</v>
      </c>
      <c r="Y397" s="11">
        <f t="shared" si="137"/>
        <v>0</v>
      </c>
    </row>
    <row r="398" spans="20:25">
      <c r="T398">
        <f>IF($R$4&lt;&gt;$C$17,"",IF($D$85="","",$C$3))</f>
        <v>0</v>
      </c>
      <c r="U398">
        <f>IF($R$4&lt;&gt;$C$17,"",IF($D$85="","",$C$4))</f>
        <v>0</v>
      </c>
      <c r="V398" s="5">
        <f>IF($R$4&lt;&gt;$C$17,"",IF($D$85="","",$D$85))</f>
        <v>46487</v>
      </c>
      <c r="W398" s="11">
        <f>IF($R$4&lt;&gt;$C$17,"",IF($V398="","",$E$85))</f>
        <v>0</v>
      </c>
      <c r="X398" s="11">
        <f t="shared" si="136"/>
        <v>0</v>
      </c>
      <c r="Y398" s="11">
        <f t="shared" si="137"/>
        <v>0</v>
      </c>
    </row>
    <row r="399" spans="20:25">
      <c r="T399">
        <f>IF($R$4&lt;&gt;$C$17,"",IF($D$85="","",$C$3))</f>
        <v>0</v>
      </c>
      <c r="U399">
        <f>IF($R$4&lt;&gt;$C$17,"",IF($D$85="","",$C$4))</f>
        <v>0</v>
      </c>
      <c r="V399" s="5">
        <f>IF($R$4&lt;&gt;$C$17,"",IF($D$85="","",$D$85))</f>
        <v>46487</v>
      </c>
      <c r="W399" s="11">
        <f>IF($R$4&lt;&gt;$C$17,"",IF($V399="","",$E$85))</f>
        <v>0</v>
      </c>
      <c r="X399" s="11">
        <f t="shared" si="136"/>
        <v>0</v>
      </c>
      <c r="Y399" s="11">
        <f t="shared" si="137"/>
        <v>0</v>
      </c>
    </row>
    <row r="400" spans="20:25">
      <c r="T400">
        <f>IF($R$4&lt;&gt;$C$17,"",IF($D$85="","",$C$3))</f>
        <v>0</v>
      </c>
      <c r="U400">
        <f>IF($R$4&lt;&gt;$C$17,"",IF($D$85="","",$C$4))</f>
        <v>0</v>
      </c>
      <c r="V400" s="5">
        <f>IF($R$4&lt;&gt;$C$17,"",IF($D$85="","",$D$85))</f>
        <v>46487</v>
      </c>
      <c r="W400" s="11">
        <f>IF($R$4&lt;&gt;$C$17,"",IF($V400="","",$E$85))</f>
        <v>0</v>
      </c>
      <c r="X400" s="11">
        <f t="shared" si="136"/>
        <v>0</v>
      </c>
      <c r="Y400" s="11">
        <f t="shared" si="137"/>
        <v>0</v>
      </c>
    </row>
    <row r="401" spans="20:25">
      <c r="T401">
        <f>IF($D$86="","",$C$3)</f>
        <v>0</v>
      </c>
      <c r="U401">
        <f>IF($D$86="","",$C$4)</f>
        <v>0</v>
      </c>
      <c r="V401" s="5">
        <f>IF($D$86="","",$D$86)</f>
        <v>46488</v>
      </c>
      <c r="W401" s="11">
        <f>IF($V401="","",$E$86)</f>
        <v>0</v>
      </c>
      <c r="X401" s="11">
        <f t="shared" ref="X401:X406" si="138">IF($R$4=$C$17,$F$86,"")</f>
        <v>0</v>
      </c>
      <c r="Y401" s="11">
        <f t="shared" ref="Y401:Y406" si="139">IF($R$4=$C$17,$G$86,"")</f>
        <v>0</v>
      </c>
    </row>
    <row r="402" spans="20:25">
      <c r="T402">
        <f>IF($R$4&lt;&gt;$C$17,"",IF($D$86="","",$C$3))</f>
        <v>0</v>
      </c>
      <c r="U402">
        <f>IF($R$4&lt;&gt;$C$17,"",IF($D$86="","",$C$4))</f>
        <v>0</v>
      </c>
      <c r="V402" s="5">
        <f>IF($R$4&lt;&gt;$C$17,"",IF($D$86="","",$D$86))</f>
        <v>46488</v>
      </c>
      <c r="W402" s="11">
        <f>IF($R$4&lt;&gt;$C$17,"",IF($V402="","",$E$86))</f>
        <v>0</v>
      </c>
      <c r="X402" s="11">
        <f t="shared" si="138"/>
        <v>0</v>
      </c>
      <c r="Y402" s="11">
        <f t="shared" si="139"/>
        <v>0</v>
      </c>
    </row>
    <row r="403" spans="20:25">
      <c r="T403">
        <f>IF($R$4&lt;&gt;$C$17,"",IF($D$86="","",$C$3))</f>
        <v>0</v>
      </c>
      <c r="U403">
        <f>IF($R$4&lt;&gt;$C$17,"",IF($D$86="","",$C$4))</f>
        <v>0</v>
      </c>
      <c r="V403" s="5">
        <f>IF($R$4&lt;&gt;$C$17,"",IF($D$86="","",$D$86))</f>
        <v>46488</v>
      </c>
      <c r="W403" s="11">
        <f>IF($R$4&lt;&gt;$C$17,"",IF($V403="","",$E$86))</f>
        <v>0</v>
      </c>
      <c r="X403" s="11">
        <f t="shared" si="138"/>
        <v>0</v>
      </c>
      <c r="Y403" s="11">
        <f t="shared" si="139"/>
        <v>0</v>
      </c>
    </row>
    <row r="404" spans="20:25">
      <c r="T404">
        <f>IF($R$4&lt;&gt;$C$17,"",IF($D$86="","",$C$3))</f>
        <v>0</v>
      </c>
      <c r="U404">
        <f>IF($R$4&lt;&gt;$C$17,"",IF($D$86="","",$C$4))</f>
        <v>0</v>
      </c>
      <c r="V404" s="5">
        <f>IF($R$4&lt;&gt;$C$17,"",IF($D$86="","",$D$86))</f>
        <v>46488</v>
      </c>
      <c r="W404" s="11">
        <f>IF($R$4&lt;&gt;$C$17,"",IF($V404="","",$E$86))</f>
        <v>0</v>
      </c>
      <c r="X404" s="11">
        <f t="shared" si="138"/>
        <v>0</v>
      </c>
      <c r="Y404" s="11">
        <f t="shared" si="139"/>
        <v>0</v>
      </c>
    </row>
    <row r="405" spans="20:25">
      <c r="T405">
        <f>IF($R$4&lt;&gt;$C$17,"",IF($D$86="","",$C$3))</f>
        <v>0</v>
      </c>
      <c r="U405">
        <f>IF($R$4&lt;&gt;$C$17,"",IF($D$86="","",$C$4))</f>
        <v>0</v>
      </c>
      <c r="V405" s="5">
        <f>IF($R$4&lt;&gt;$C$17,"",IF($D$86="","",$D$86))</f>
        <v>46488</v>
      </c>
      <c r="W405" s="11">
        <f>IF($R$4&lt;&gt;$C$17,"",IF($V405="","",$E$86))</f>
        <v>0</v>
      </c>
      <c r="X405" s="11">
        <f t="shared" si="138"/>
        <v>0</v>
      </c>
      <c r="Y405" s="11">
        <f t="shared" si="139"/>
        <v>0</v>
      </c>
    </row>
    <row r="406" spans="20:25">
      <c r="T406">
        <f>IF($R$4&lt;&gt;$C$17,"",IF($D$86="","",$C$3))</f>
        <v>0</v>
      </c>
      <c r="U406">
        <f>IF($R$4&lt;&gt;$C$17,"",IF($D$86="","",$C$4))</f>
        <v>0</v>
      </c>
      <c r="V406" s="5">
        <f>IF($R$4&lt;&gt;$C$17,"",IF($D$86="","",$D$86))</f>
        <v>46488</v>
      </c>
      <c r="W406" s="11">
        <f>IF($R$4&lt;&gt;$C$17,"",IF($V406="","",$E$86))</f>
        <v>0</v>
      </c>
      <c r="X406" s="11">
        <f t="shared" si="138"/>
        <v>0</v>
      </c>
      <c r="Y406" s="11">
        <f t="shared" si="139"/>
        <v>0</v>
      </c>
    </row>
    <row r="407" spans="20:25">
      <c r="T407">
        <f>IF($D$87="","",$C$3)</f>
        <v>0</v>
      </c>
      <c r="U407">
        <f>IF($D$87="","",$C$4)</f>
        <v>0</v>
      </c>
      <c r="V407" s="5">
        <f>IF($D$87="","",$D$87)</f>
        <v>46494</v>
      </c>
      <c r="W407" s="11">
        <f>IF($V407="","",$E$87)</f>
        <v>0</v>
      </c>
      <c r="X407" s="11">
        <f t="shared" ref="X407:X412" si="140">IF($R$4=$C$17,$F$87,"")</f>
        <v>0</v>
      </c>
      <c r="Y407" s="11">
        <f t="shared" ref="Y407:Y412" si="141">IF($R$4=$C$17,$G$87,"")</f>
        <v>0</v>
      </c>
    </row>
    <row r="408" spans="20:25">
      <c r="T408">
        <f>IF($R$4&lt;&gt;$C$17,"",IF($D$87="","",$C$3))</f>
        <v>0</v>
      </c>
      <c r="U408">
        <f>IF($R$4&lt;&gt;$C$17,"",IF($D$87="","",$C$4))</f>
        <v>0</v>
      </c>
      <c r="V408" s="5">
        <f>IF($R$4&lt;&gt;$C$17,"",IF($D$87="","",$D$87))</f>
        <v>46494</v>
      </c>
      <c r="W408" s="11">
        <f>IF($R$4&lt;&gt;$C$17,"",IF($V408="","",$E$87))</f>
        <v>0</v>
      </c>
      <c r="X408" s="11">
        <f t="shared" si="140"/>
        <v>0</v>
      </c>
      <c r="Y408" s="11">
        <f t="shared" si="141"/>
        <v>0</v>
      </c>
    </row>
    <row r="409" spans="20:25">
      <c r="T409">
        <f>IF($R$4&lt;&gt;$C$17,"",IF($D$87="","",$C$3))</f>
        <v>0</v>
      </c>
      <c r="U409">
        <f>IF($R$4&lt;&gt;$C$17,"",IF($D$87="","",$C$4))</f>
        <v>0</v>
      </c>
      <c r="V409" s="5">
        <f>IF($R$4&lt;&gt;$C$17,"",IF($D$87="","",$D$87))</f>
        <v>46494</v>
      </c>
      <c r="W409" s="11">
        <f>IF($R$4&lt;&gt;$C$17,"",IF($V409="","",$E$87))</f>
        <v>0</v>
      </c>
      <c r="X409" s="11">
        <f t="shared" si="140"/>
        <v>0</v>
      </c>
      <c r="Y409" s="11">
        <f t="shared" si="141"/>
        <v>0</v>
      </c>
    </row>
    <row r="410" spans="20:25">
      <c r="T410">
        <f>IF($R$4&lt;&gt;$C$17,"",IF($D$87="","",$C$3))</f>
        <v>0</v>
      </c>
      <c r="U410">
        <f>IF($R$4&lt;&gt;$C$17,"",IF($D$87="","",$C$4))</f>
        <v>0</v>
      </c>
      <c r="V410" s="5">
        <f>IF($R$4&lt;&gt;$C$17,"",IF($D$87="","",$D$87))</f>
        <v>46494</v>
      </c>
      <c r="W410" s="11">
        <f>IF($R$4&lt;&gt;$C$17,"",IF($V410="","",$E$87))</f>
        <v>0</v>
      </c>
      <c r="X410" s="11">
        <f t="shared" si="140"/>
        <v>0</v>
      </c>
      <c r="Y410" s="11">
        <f t="shared" si="141"/>
        <v>0</v>
      </c>
    </row>
    <row r="411" spans="20:25">
      <c r="T411">
        <f>IF($R$4&lt;&gt;$C$17,"",IF($D$87="","",$C$3))</f>
        <v>0</v>
      </c>
      <c r="U411">
        <f>IF($R$4&lt;&gt;$C$17,"",IF($D$87="","",$C$4))</f>
        <v>0</v>
      </c>
      <c r="V411" s="5">
        <f>IF($R$4&lt;&gt;$C$17,"",IF($D$87="","",$D$87))</f>
        <v>46494</v>
      </c>
      <c r="W411" s="11">
        <f>IF($R$4&lt;&gt;$C$17,"",IF($V411="","",$E$87))</f>
        <v>0</v>
      </c>
      <c r="X411" s="11">
        <f t="shared" si="140"/>
        <v>0</v>
      </c>
      <c r="Y411" s="11">
        <f t="shared" si="141"/>
        <v>0</v>
      </c>
    </row>
    <row r="412" spans="20:25">
      <c r="T412">
        <f>IF($R$4&lt;&gt;$C$17,"",IF($D$87="","",$C$3))</f>
        <v>0</v>
      </c>
      <c r="U412">
        <f>IF($R$4&lt;&gt;$C$17,"",IF($D$87="","",$C$4))</f>
        <v>0</v>
      </c>
      <c r="V412" s="5">
        <f>IF($R$4&lt;&gt;$C$17,"",IF($D$87="","",$D$87))</f>
        <v>46494</v>
      </c>
      <c r="W412" s="11">
        <f>IF($R$4&lt;&gt;$C$17,"",IF($V412="","",$E$87))</f>
        <v>0</v>
      </c>
      <c r="X412" s="11">
        <f t="shared" si="140"/>
        <v>0</v>
      </c>
      <c r="Y412" s="11">
        <f t="shared" si="141"/>
        <v>0</v>
      </c>
    </row>
    <row r="413" spans="20:25">
      <c r="T413">
        <f>IF($D$88="","",$C$3)</f>
        <v>0</v>
      </c>
      <c r="U413">
        <f>IF($D$88="","",$C$4)</f>
        <v>0</v>
      </c>
      <c r="V413" s="5">
        <f>IF($D$88="","",$D$88)</f>
        <v>46495</v>
      </c>
      <c r="W413" s="11">
        <f>IF($V413="","",$E$88)</f>
        <v>0</v>
      </c>
      <c r="X413" s="11">
        <f t="shared" ref="X413:X418" si="142">IF($R$4=$C$17,$F$88,"")</f>
        <v>0</v>
      </c>
      <c r="Y413" s="11">
        <f t="shared" ref="Y413:Y418" si="143">IF($R$4=$C$17,$G$88,"")</f>
        <v>0</v>
      </c>
    </row>
    <row r="414" spans="20:25">
      <c r="T414">
        <f>IF($R$4&lt;&gt;$C$17,"",IF($D$88="","",$C$3))</f>
        <v>0</v>
      </c>
      <c r="U414">
        <f>IF($R$4&lt;&gt;$C$17,"",IF($D$88="","",$C$4))</f>
        <v>0</v>
      </c>
      <c r="V414" s="5">
        <f>IF($R$4&lt;&gt;$C$17,"",IF($D$88="","",$D$88))</f>
        <v>46495</v>
      </c>
      <c r="W414" s="11">
        <f>IF($R$4&lt;&gt;$C$17,"",IF($V414="","",$E$88))</f>
        <v>0</v>
      </c>
      <c r="X414" s="11">
        <f t="shared" si="142"/>
        <v>0</v>
      </c>
      <c r="Y414" s="11">
        <f t="shared" si="143"/>
        <v>0</v>
      </c>
    </row>
    <row r="415" spans="20:25">
      <c r="T415">
        <f>IF($R$4&lt;&gt;$C$17,"",IF($D$88="","",$C$3))</f>
        <v>0</v>
      </c>
      <c r="U415">
        <f>IF($R$4&lt;&gt;$C$17,"",IF($D$88="","",$C$4))</f>
        <v>0</v>
      </c>
      <c r="V415" s="5">
        <f>IF($R$4&lt;&gt;$C$17,"",IF($D$88="","",$D$88))</f>
        <v>46495</v>
      </c>
      <c r="W415" s="11">
        <f>IF($R$4&lt;&gt;$C$17,"",IF($V415="","",$E$88))</f>
        <v>0</v>
      </c>
      <c r="X415" s="11">
        <f t="shared" si="142"/>
        <v>0</v>
      </c>
      <c r="Y415" s="11">
        <f t="shared" si="143"/>
        <v>0</v>
      </c>
    </row>
    <row r="416" spans="20:25">
      <c r="T416">
        <f>IF($R$4&lt;&gt;$C$17,"",IF($D$88="","",$C$3))</f>
        <v>0</v>
      </c>
      <c r="U416">
        <f>IF($R$4&lt;&gt;$C$17,"",IF($D$88="","",$C$4))</f>
        <v>0</v>
      </c>
      <c r="V416" s="5">
        <f>IF($R$4&lt;&gt;$C$17,"",IF($D$88="","",$D$88))</f>
        <v>46495</v>
      </c>
      <c r="W416" s="11">
        <f>IF($R$4&lt;&gt;$C$17,"",IF($V416="","",$E$88))</f>
        <v>0</v>
      </c>
      <c r="X416" s="11">
        <f t="shared" si="142"/>
        <v>0</v>
      </c>
      <c r="Y416" s="11">
        <f t="shared" si="143"/>
        <v>0</v>
      </c>
    </row>
    <row r="417" spans="20:25">
      <c r="T417">
        <f>IF($R$4&lt;&gt;$C$17,"",IF($D$88="","",$C$3))</f>
        <v>0</v>
      </c>
      <c r="U417">
        <f>IF($R$4&lt;&gt;$C$17,"",IF($D$88="","",$C$4))</f>
        <v>0</v>
      </c>
      <c r="V417" s="5">
        <f>IF($R$4&lt;&gt;$C$17,"",IF($D$88="","",$D$88))</f>
        <v>46495</v>
      </c>
      <c r="W417" s="11">
        <f>IF($R$4&lt;&gt;$C$17,"",IF($V417="","",$E$88))</f>
        <v>0</v>
      </c>
      <c r="X417" s="11">
        <f t="shared" si="142"/>
        <v>0</v>
      </c>
      <c r="Y417" s="11">
        <f t="shared" si="143"/>
        <v>0</v>
      </c>
    </row>
    <row r="418" spans="20:25">
      <c r="T418">
        <f>IF($R$4&lt;&gt;$C$17,"",IF($D$88="","",$C$3))</f>
        <v>0</v>
      </c>
      <c r="U418">
        <f>IF($R$4&lt;&gt;$C$17,"",IF($D$88="","",$C$4))</f>
        <v>0</v>
      </c>
      <c r="V418" s="5">
        <f>IF($R$4&lt;&gt;$C$17,"",IF($D$88="","",$D$88))</f>
        <v>46495</v>
      </c>
      <c r="W418" s="11">
        <f>IF($R$4&lt;&gt;$C$17,"",IF($V418="","",$E$88))</f>
        <v>0</v>
      </c>
      <c r="X418" s="11">
        <f t="shared" si="142"/>
        <v>0</v>
      </c>
      <c r="Y418" s="11">
        <f t="shared" si="143"/>
        <v>0</v>
      </c>
    </row>
    <row r="419" spans="20:25">
      <c r="T419">
        <f>IF($D$89="","",$C$3)</f>
        <v>0</v>
      </c>
      <c r="U419">
        <f>IF($D$89="","",$C$4)</f>
        <v>0</v>
      </c>
      <c r="V419" s="5">
        <f>IF($D$89="","",$D$89)</f>
        <v>46501</v>
      </c>
      <c r="W419" s="11">
        <f>IF($V419="","",$E$89)</f>
        <v>0</v>
      </c>
      <c r="X419" s="11">
        <f t="shared" ref="X419:X424" si="144">IF($R$4=$C$17,$F$89,"")</f>
        <v>0</v>
      </c>
      <c r="Y419" s="11">
        <f t="shared" ref="Y419:Y424" si="145">IF($R$4=$C$17,$G$89,"")</f>
        <v>0</v>
      </c>
    </row>
    <row r="420" spans="20:25">
      <c r="T420">
        <f>IF($R$4&lt;&gt;$C$17,"",IF($D$89="","",$C$3))</f>
        <v>0</v>
      </c>
      <c r="U420">
        <f>IF($R$4&lt;&gt;$C$17,"",IF($D$89="","",$C$4))</f>
        <v>0</v>
      </c>
      <c r="V420" s="5">
        <f>IF($R$4&lt;&gt;$C$17,"",IF($D$89="","",$D$89))</f>
        <v>46501</v>
      </c>
      <c r="W420" s="11">
        <f>IF($R$4&lt;&gt;$C$17,"",IF($V420="","",$E$89))</f>
        <v>0</v>
      </c>
      <c r="X420" s="11">
        <f t="shared" si="144"/>
        <v>0</v>
      </c>
      <c r="Y420" s="11">
        <f t="shared" si="145"/>
        <v>0</v>
      </c>
    </row>
    <row r="421" spans="20:25">
      <c r="T421">
        <f>IF($R$4&lt;&gt;$C$17,"",IF($D$89="","",$C$3))</f>
        <v>0</v>
      </c>
      <c r="U421">
        <f>IF($R$4&lt;&gt;$C$17,"",IF($D$89="","",$C$4))</f>
        <v>0</v>
      </c>
      <c r="V421" s="5">
        <f>IF($R$4&lt;&gt;$C$17,"",IF($D$89="","",$D$89))</f>
        <v>46501</v>
      </c>
      <c r="W421" s="11">
        <f>IF($R$4&lt;&gt;$C$17,"",IF($V421="","",$E$89))</f>
        <v>0</v>
      </c>
      <c r="X421" s="11">
        <f t="shared" si="144"/>
        <v>0</v>
      </c>
      <c r="Y421" s="11">
        <f t="shared" si="145"/>
        <v>0</v>
      </c>
    </row>
    <row r="422" spans="20:25">
      <c r="T422">
        <f>IF($R$4&lt;&gt;$C$17,"",IF($D$89="","",$C$3))</f>
        <v>0</v>
      </c>
      <c r="U422">
        <f>IF($R$4&lt;&gt;$C$17,"",IF($D$89="","",$C$4))</f>
        <v>0</v>
      </c>
      <c r="V422" s="5">
        <f>IF($R$4&lt;&gt;$C$17,"",IF($D$89="","",$D$89))</f>
        <v>46501</v>
      </c>
      <c r="W422" s="11">
        <f>IF($R$4&lt;&gt;$C$17,"",IF($V422="","",$E$89))</f>
        <v>0</v>
      </c>
      <c r="X422" s="11">
        <f t="shared" si="144"/>
        <v>0</v>
      </c>
      <c r="Y422" s="11">
        <f t="shared" si="145"/>
        <v>0</v>
      </c>
    </row>
    <row r="423" spans="20:25">
      <c r="T423">
        <f>IF($R$4&lt;&gt;$C$17,"",IF($D$89="","",$C$3))</f>
        <v>0</v>
      </c>
      <c r="U423">
        <f>IF($R$4&lt;&gt;$C$17,"",IF($D$89="","",$C$4))</f>
        <v>0</v>
      </c>
      <c r="V423" s="5">
        <f>IF($R$4&lt;&gt;$C$17,"",IF($D$89="","",$D$89))</f>
        <v>46501</v>
      </c>
      <c r="W423" s="11">
        <f>IF($R$4&lt;&gt;$C$17,"",IF($V423="","",$E$89))</f>
        <v>0</v>
      </c>
      <c r="X423" s="11">
        <f t="shared" si="144"/>
        <v>0</v>
      </c>
      <c r="Y423" s="11">
        <f t="shared" si="145"/>
        <v>0</v>
      </c>
    </row>
    <row r="424" spans="20:25">
      <c r="T424">
        <f>IF($R$4&lt;&gt;$C$17,"",IF($D$89="","",$C$3))</f>
        <v>0</v>
      </c>
      <c r="U424">
        <f>IF($R$4&lt;&gt;$C$17,"",IF($D$89="","",$C$4))</f>
        <v>0</v>
      </c>
      <c r="V424" s="5">
        <f>IF($R$4&lt;&gt;$C$17,"",IF($D$89="","",$D$89))</f>
        <v>46501</v>
      </c>
      <c r="W424" s="11">
        <f>IF($R$4&lt;&gt;$C$17,"",IF($V424="","",$E$89))</f>
        <v>0</v>
      </c>
      <c r="X424" s="11">
        <f t="shared" si="144"/>
        <v>0</v>
      </c>
      <c r="Y424" s="11">
        <f t="shared" si="145"/>
        <v>0</v>
      </c>
    </row>
    <row r="425" spans="20:25">
      <c r="T425">
        <f>IF($D$90="","",$C$3)</f>
        <v>0</v>
      </c>
      <c r="U425">
        <f>IF($D$90="","",$C$4)</f>
        <v>0</v>
      </c>
      <c r="V425" s="5">
        <f>IF($D$90="","",$D$90)</f>
        <v>46502</v>
      </c>
      <c r="W425" s="11">
        <f>IF($V425="","",$E$90)</f>
        <v>0</v>
      </c>
      <c r="X425" s="11">
        <f t="shared" ref="X425:X430" si="146">IF($R$4=$C$17,$F$90,"")</f>
        <v>0</v>
      </c>
      <c r="Y425" s="11">
        <f t="shared" ref="Y425:Y430" si="147">IF($R$4=$C$17,$G$90,"")</f>
        <v>0</v>
      </c>
    </row>
    <row r="426" spans="20:25">
      <c r="T426">
        <f>IF($R$4&lt;&gt;$C$17,"",IF($D$90="","",$C$3))</f>
        <v>0</v>
      </c>
      <c r="U426">
        <f>IF($R$4&lt;&gt;$C$17,"",IF($D$90="","",$C$4))</f>
        <v>0</v>
      </c>
      <c r="V426" s="5">
        <f>IF($R$4&lt;&gt;$C$17,"",IF($D$90="","",$D$90))</f>
        <v>46502</v>
      </c>
      <c r="W426" s="11">
        <f>IF($R$4&lt;&gt;$C$17,"",IF($V426="","",$E$90))</f>
        <v>0</v>
      </c>
      <c r="X426" s="11">
        <f t="shared" si="146"/>
        <v>0</v>
      </c>
      <c r="Y426" s="11">
        <f t="shared" si="147"/>
        <v>0</v>
      </c>
    </row>
    <row r="427" spans="20:25">
      <c r="T427">
        <f>IF($R$4&lt;&gt;$C$17,"",IF($D$90="","",$C$3))</f>
        <v>0</v>
      </c>
      <c r="U427">
        <f>IF($R$4&lt;&gt;$C$17,"",IF($D$90="","",$C$4))</f>
        <v>0</v>
      </c>
      <c r="V427" s="5">
        <f>IF($R$4&lt;&gt;$C$17,"",IF($D$90="","",$D$90))</f>
        <v>46502</v>
      </c>
      <c r="W427" s="11">
        <f>IF($R$4&lt;&gt;$C$17,"",IF($V427="","",$E$90))</f>
        <v>0</v>
      </c>
      <c r="X427" s="11">
        <f t="shared" si="146"/>
        <v>0</v>
      </c>
      <c r="Y427" s="11">
        <f t="shared" si="147"/>
        <v>0</v>
      </c>
    </row>
    <row r="428" spans="20:25">
      <c r="T428">
        <f>IF($R$4&lt;&gt;$C$17,"",IF($D$90="","",$C$3))</f>
        <v>0</v>
      </c>
      <c r="U428">
        <f>IF($R$4&lt;&gt;$C$17,"",IF($D$90="","",$C$4))</f>
        <v>0</v>
      </c>
      <c r="V428" s="5">
        <f>IF($R$4&lt;&gt;$C$17,"",IF($D$90="","",$D$90))</f>
        <v>46502</v>
      </c>
      <c r="W428" s="11">
        <f>IF($R$4&lt;&gt;$C$17,"",IF($V428="","",$E$90))</f>
        <v>0</v>
      </c>
      <c r="X428" s="11">
        <f t="shared" si="146"/>
        <v>0</v>
      </c>
      <c r="Y428" s="11">
        <f t="shared" si="147"/>
        <v>0</v>
      </c>
    </row>
    <row r="429" spans="20:25">
      <c r="T429">
        <f>IF($R$4&lt;&gt;$C$17,"",IF($D$90="","",$C$3))</f>
        <v>0</v>
      </c>
      <c r="U429">
        <f>IF($R$4&lt;&gt;$C$17,"",IF($D$90="","",$C$4))</f>
        <v>0</v>
      </c>
      <c r="V429" s="5">
        <f>IF($R$4&lt;&gt;$C$17,"",IF($D$90="","",$D$90))</f>
        <v>46502</v>
      </c>
      <c r="W429" s="11">
        <f>IF($R$4&lt;&gt;$C$17,"",IF($V429="","",$E$90))</f>
        <v>0</v>
      </c>
      <c r="X429" s="11">
        <f t="shared" si="146"/>
        <v>0</v>
      </c>
      <c r="Y429" s="11">
        <f t="shared" si="147"/>
        <v>0</v>
      </c>
    </row>
    <row r="430" spans="20:25">
      <c r="T430">
        <f>IF($R$4&lt;&gt;$C$17,"",IF($D$90="","",$C$3))</f>
        <v>0</v>
      </c>
      <c r="U430">
        <f>IF($R$4&lt;&gt;$C$17,"",IF($D$90="","",$C$4))</f>
        <v>0</v>
      </c>
      <c r="V430" s="5">
        <f>IF($R$4&lt;&gt;$C$17,"",IF($D$90="","",$D$90))</f>
        <v>46502</v>
      </c>
      <c r="W430" s="11">
        <f>IF($R$4&lt;&gt;$C$17,"",IF($V430="","",$E$90))</f>
        <v>0</v>
      </c>
      <c r="X430" s="11">
        <f t="shared" si="146"/>
        <v>0</v>
      </c>
      <c r="Y430" s="11">
        <f t="shared" si="147"/>
        <v>0</v>
      </c>
    </row>
    <row r="431" spans="20:25">
      <c r="T431">
        <f>IF($D$91="","",$C$3)</f>
        <v>0</v>
      </c>
      <c r="U431">
        <f>IF($D$91="","",$C$4)</f>
        <v>0</v>
      </c>
      <c r="V431" s="5">
        <f>IF($D$91="","",$D$91)</f>
        <v>46508</v>
      </c>
      <c r="W431" s="11">
        <f>IF($V431="","",$E$91)</f>
        <v>0</v>
      </c>
      <c r="X431" s="11">
        <f t="shared" ref="X431:X436" si="148">IF($R$4=$C$17,$F$91,"")</f>
        <v>0</v>
      </c>
      <c r="Y431" s="11">
        <f t="shared" ref="Y431:Y436" si="149">IF($R$4=$C$17,$G$91,"")</f>
        <v>0</v>
      </c>
    </row>
    <row r="432" spans="20:25">
      <c r="T432">
        <f>IF($R$4&lt;&gt;$C$17,"",IF($D$91="","",$C$3))</f>
        <v>0</v>
      </c>
      <c r="U432">
        <f>IF($R$4&lt;&gt;$C$17,"",IF($D$91="","",$C$4))</f>
        <v>0</v>
      </c>
      <c r="V432" s="5">
        <f>IF($R$4&lt;&gt;$C$17,"",IF($D$91="","",$D$91))</f>
        <v>46508</v>
      </c>
      <c r="W432" s="11">
        <f>IF($R$4&lt;&gt;$C$17,"",IF($V432="","",$E$91))</f>
        <v>0</v>
      </c>
      <c r="X432" s="11">
        <f t="shared" si="148"/>
        <v>0</v>
      </c>
      <c r="Y432" s="11">
        <f t="shared" si="149"/>
        <v>0</v>
      </c>
    </row>
    <row r="433" spans="20:25">
      <c r="T433">
        <f>IF($R$4&lt;&gt;$C$17,"",IF($D$91="","",$C$3))</f>
        <v>0</v>
      </c>
      <c r="U433">
        <f>IF($R$4&lt;&gt;$C$17,"",IF($D$91="","",$C$4))</f>
        <v>0</v>
      </c>
      <c r="V433" s="5">
        <f>IF($R$4&lt;&gt;$C$17,"",IF($D$91="","",$D$91))</f>
        <v>46508</v>
      </c>
      <c r="W433" s="11">
        <f>IF($R$4&lt;&gt;$C$17,"",IF($V433="","",$E$91))</f>
        <v>0</v>
      </c>
      <c r="X433" s="11">
        <f t="shared" si="148"/>
        <v>0</v>
      </c>
      <c r="Y433" s="11">
        <f t="shared" si="149"/>
        <v>0</v>
      </c>
    </row>
    <row r="434" spans="20:25">
      <c r="T434">
        <f>IF($R$4&lt;&gt;$C$17,"",IF($D$91="","",$C$3))</f>
        <v>0</v>
      </c>
      <c r="U434">
        <f>IF($R$4&lt;&gt;$C$17,"",IF($D$91="","",$C$4))</f>
        <v>0</v>
      </c>
      <c r="V434" s="5">
        <f>IF($R$4&lt;&gt;$C$17,"",IF($D$91="","",$D$91))</f>
        <v>46508</v>
      </c>
      <c r="W434" s="11">
        <f>IF($R$4&lt;&gt;$C$17,"",IF($V434="","",$E$91))</f>
        <v>0</v>
      </c>
      <c r="X434" s="11">
        <f t="shared" si="148"/>
        <v>0</v>
      </c>
      <c r="Y434" s="11">
        <f t="shared" si="149"/>
        <v>0</v>
      </c>
    </row>
    <row r="435" spans="20:25">
      <c r="T435">
        <f>IF($R$4&lt;&gt;$C$17,"",IF($D$91="","",$C$3))</f>
        <v>0</v>
      </c>
      <c r="U435">
        <f>IF($R$4&lt;&gt;$C$17,"",IF($D$91="","",$C$4))</f>
        <v>0</v>
      </c>
      <c r="V435" s="5">
        <f>IF($R$4&lt;&gt;$C$17,"",IF($D$91="","",$D$91))</f>
        <v>46508</v>
      </c>
      <c r="W435" s="11">
        <f>IF($R$4&lt;&gt;$C$17,"",IF($V435="","",$E$91))</f>
        <v>0</v>
      </c>
      <c r="X435" s="11">
        <f t="shared" si="148"/>
        <v>0</v>
      </c>
      <c r="Y435" s="11">
        <f t="shared" si="149"/>
        <v>0</v>
      </c>
    </row>
    <row r="436" spans="20:25">
      <c r="T436">
        <f>IF($R$4&lt;&gt;$C$17,"",IF($D$91="","",$C$3))</f>
        <v>0</v>
      </c>
      <c r="U436">
        <f>IF($R$4&lt;&gt;$C$17,"",IF($D$91="","",$C$4))</f>
        <v>0</v>
      </c>
      <c r="V436" s="5">
        <f>IF($R$4&lt;&gt;$C$17,"",IF($D$91="","",$D$91))</f>
        <v>46508</v>
      </c>
      <c r="W436" s="11">
        <f>IF($R$4&lt;&gt;$C$17,"",IF($V436="","",$E$91))</f>
        <v>0</v>
      </c>
      <c r="X436" s="11">
        <f t="shared" si="148"/>
        <v>0</v>
      </c>
      <c r="Y436" s="11">
        <f t="shared" si="149"/>
        <v>0</v>
      </c>
    </row>
    <row r="437" spans="20:25">
      <c r="T437">
        <f>IF($D$92="","",$C$3)</f>
        <v>0</v>
      </c>
      <c r="U437">
        <f>IF($D$92="","",$C$4)</f>
        <v>0</v>
      </c>
      <c r="V437" s="5">
        <f>IF($D$92="","",$D$92)</f>
        <v>46509</v>
      </c>
      <c r="W437" s="11">
        <f>IF($V437="","",$E$92)</f>
        <v>0</v>
      </c>
      <c r="X437" s="11">
        <f t="shared" ref="X437:X442" si="150">IF($R$4=$C$17,$F$92,"")</f>
        <v>0</v>
      </c>
      <c r="Y437" s="11">
        <f t="shared" ref="Y437:Y442" si="151">IF($R$4=$C$17,$G$92,"")</f>
        <v>0</v>
      </c>
    </row>
    <row r="438" spans="20:25">
      <c r="T438">
        <f>IF($R$4&lt;&gt;$C$17,"",IF($D$92="","",$C$3))</f>
        <v>0</v>
      </c>
      <c r="U438">
        <f>IF($R$4&lt;&gt;$C$17,"",IF($D$92="","",$C$4))</f>
        <v>0</v>
      </c>
      <c r="V438" s="5">
        <f>IF($R$4&lt;&gt;$C$17,"",IF($D$92="","",$D$92))</f>
        <v>46509</v>
      </c>
      <c r="W438" s="11">
        <f>IF($R$4&lt;&gt;$C$17,"",IF($V438="","",$E$92))</f>
        <v>0</v>
      </c>
      <c r="X438" s="11">
        <f t="shared" si="150"/>
        <v>0</v>
      </c>
      <c r="Y438" s="11">
        <f t="shared" si="151"/>
        <v>0</v>
      </c>
    </row>
    <row r="439" spans="20:25">
      <c r="T439">
        <f>IF($R$4&lt;&gt;$C$17,"",IF($D$92="","",$C$3))</f>
        <v>0</v>
      </c>
      <c r="U439">
        <f>IF($R$4&lt;&gt;$C$17,"",IF($D$92="","",$C$4))</f>
        <v>0</v>
      </c>
      <c r="V439" s="5">
        <f>IF($R$4&lt;&gt;$C$17,"",IF($D$92="","",$D$92))</f>
        <v>46509</v>
      </c>
      <c r="W439" s="11">
        <f>IF($R$4&lt;&gt;$C$17,"",IF($V439="","",$E$92))</f>
        <v>0</v>
      </c>
      <c r="X439" s="11">
        <f t="shared" si="150"/>
        <v>0</v>
      </c>
      <c r="Y439" s="11">
        <f t="shared" si="151"/>
        <v>0</v>
      </c>
    </row>
    <row r="440" spans="20:25">
      <c r="T440">
        <f>IF($R$4&lt;&gt;$C$17,"",IF($D$92="","",$C$3))</f>
        <v>0</v>
      </c>
      <c r="U440">
        <f>IF($R$4&lt;&gt;$C$17,"",IF($D$92="","",$C$4))</f>
        <v>0</v>
      </c>
      <c r="V440" s="5">
        <f>IF($R$4&lt;&gt;$C$17,"",IF($D$92="","",$D$92))</f>
        <v>46509</v>
      </c>
      <c r="W440" s="11">
        <f>IF($R$4&lt;&gt;$C$17,"",IF($V440="","",$E$92))</f>
        <v>0</v>
      </c>
      <c r="X440" s="11">
        <f t="shared" si="150"/>
        <v>0</v>
      </c>
      <c r="Y440" s="11">
        <f t="shared" si="151"/>
        <v>0</v>
      </c>
    </row>
    <row r="441" spans="20:25">
      <c r="T441">
        <f>IF($R$4&lt;&gt;$C$17,"",IF($D$92="","",$C$3))</f>
        <v>0</v>
      </c>
      <c r="U441">
        <f>IF($R$4&lt;&gt;$C$17,"",IF($D$92="","",$C$4))</f>
        <v>0</v>
      </c>
      <c r="V441" s="5">
        <f>IF($R$4&lt;&gt;$C$17,"",IF($D$92="","",$D$92))</f>
        <v>46509</v>
      </c>
      <c r="W441" s="11">
        <f>IF($R$4&lt;&gt;$C$17,"",IF($V441="","",$E$92))</f>
        <v>0</v>
      </c>
      <c r="X441" s="11">
        <f t="shared" si="150"/>
        <v>0</v>
      </c>
      <c r="Y441" s="11">
        <f t="shared" si="151"/>
        <v>0</v>
      </c>
    </row>
    <row r="442" spans="20:25">
      <c r="T442">
        <f>IF($R$4&lt;&gt;$C$17,"",IF($D$92="","",$C$3))</f>
        <v>0</v>
      </c>
      <c r="U442">
        <f>IF($R$4&lt;&gt;$C$17,"",IF($D$92="","",$C$4))</f>
        <v>0</v>
      </c>
      <c r="V442" s="5">
        <f>IF($R$4&lt;&gt;$C$17,"",IF($D$92="","",$D$92))</f>
        <v>46509</v>
      </c>
      <c r="W442" s="11">
        <f>IF($R$4&lt;&gt;$C$17,"",IF($V442="","",$E$92))</f>
        <v>0</v>
      </c>
      <c r="X442" s="11">
        <f t="shared" si="150"/>
        <v>0</v>
      </c>
      <c r="Y442" s="11">
        <f t="shared" si="151"/>
        <v>0</v>
      </c>
    </row>
    <row r="443" spans="20:25">
      <c r="T443">
        <f t="shared" ref="T443:T448" si="152">IF($D$93="","",$C$3)</f>
        <v>0</v>
      </c>
      <c r="U443">
        <f>IF($D$93="","",$C$4)</f>
        <v>0</v>
      </c>
      <c r="V443" s="5">
        <f>IF($D$93="","",$D$93)</f>
        <v>46515</v>
      </c>
      <c r="W443" s="11">
        <f>IF($V443="","",$E$93)</f>
        <v>0</v>
      </c>
      <c r="X443" s="11">
        <f>IF($R$4=$C$17,$F$93,"")</f>
        <v>0</v>
      </c>
      <c r="Y443" s="11">
        <f>IF($R$4=$C$17,$G$93,"")</f>
        <v>0</v>
      </c>
    </row>
    <row r="444" spans="20:25">
      <c r="T444">
        <f t="shared" si="152"/>
        <v>0</v>
      </c>
      <c r="U444">
        <f t="shared" ref="U444:U448" si="153">IF($D$93="","",$C$4)</f>
        <v>0</v>
      </c>
      <c r="V444" s="5">
        <f t="shared" ref="V444:V448" si="154">IF($D$93="","",$D$93)</f>
        <v>46515</v>
      </c>
      <c r="W444" s="11">
        <f t="shared" ref="W444:W448" si="155">IF($V444="","",$E$93)</f>
        <v>0</v>
      </c>
      <c r="X444" s="11">
        <f t="shared" ref="X444:X448" si="156">IF($R$4=$C$17,$F$93,"")</f>
        <v>0</v>
      </c>
      <c r="Y444" s="11">
        <f t="shared" ref="Y444:Y448" si="157">IF($R$4=$C$17,$G$93,"")</f>
        <v>0</v>
      </c>
    </row>
    <row r="445" spans="20:25">
      <c r="T445">
        <f t="shared" si="152"/>
        <v>0</v>
      </c>
      <c r="U445">
        <f t="shared" si="153"/>
        <v>0</v>
      </c>
      <c r="V445" s="5">
        <f t="shared" si="154"/>
        <v>46515</v>
      </c>
      <c r="W445" s="11">
        <f t="shared" si="155"/>
        <v>0</v>
      </c>
      <c r="X445" s="11">
        <f t="shared" si="156"/>
        <v>0</v>
      </c>
      <c r="Y445" s="11">
        <f t="shared" si="157"/>
        <v>0</v>
      </c>
    </row>
    <row r="446" spans="20:25">
      <c r="T446">
        <f t="shared" si="152"/>
        <v>0</v>
      </c>
      <c r="U446">
        <f t="shared" si="153"/>
        <v>0</v>
      </c>
      <c r="V446" s="5">
        <f t="shared" si="154"/>
        <v>46515</v>
      </c>
      <c r="W446" s="11">
        <f t="shared" si="155"/>
        <v>0</v>
      </c>
      <c r="X446" s="11">
        <f t="shared" si="156"/>
        <v>0</v>
      </c>
      <c r="Y446" s="11">
        <f t="shared" si="157"/>
        <v>0</v>
      </c>
    </row>
    <row r="447" spans="20:25">
      <c r="T447">
        <f t="shared" si="152"/>
        <v>0</v>
      </c>
      <c r="U447">
        <f t="shared" si="153"/>
        <v>0</v>
      </c>
      <c r="V447" s="5">
        <f t="shared" si="154"/>
        <v>46515</v>
      </c>
      <c r="W447" s="11">
        <f t="shared" si="155"/>
        <v>0</v>
      </c>
      <c r="X447" s="11">
        <f t="shared" si="156"/>
        <v>0</v>
      </c>
      <c r="Y447" s="11">
        <f t="shared" si="157"/>
        <v>0</v>
      </c>
    </row>
    <row r="448" spans="20:25">
      <c r="T448">
        <f t="shared" si="152"/>
        <v>0</v>
      </c>
      <c r="U448">
        <f t="shared" si="153"/>
        <v>0</v>
      </c>
      <c r="V448" s="5">
        <f t="shared" si="154"/>
        <v>46515</v>
      </c>
      <c r="W448" s="11">
        <f t="shared" si="155"/>
        <v>0</v>
      </c>
      <c r="X448" s="11">
        <f t="shared" si="156"/>
        <v>0</v>
      </c>
      <c r="Y448" s="11">
        <f t="shared" si="157"/>
        <v>0</v>
      </c>
    </row>
    <row r="449" spans="20:25">
      <c r="T449">
        <f t="shared" ref="T449:T454" si="158">IF($D$94="","",$C$3)</f>
        <v>0</v>
      </c>
      <c r="U449">
        <f t="shared" ref="U449:U454" si="159">IF($D$94="","",$C$4)</f>
        <v>0</v>
      </c>
      <c r="V449" s="5">
        <f t="shared" ref="V449:V454" si="160">IF($D$94="","",$D$94)</f>
        <v>46516</v>
      </c>
      <c r="W449" s="11">
        <f t="shared" ref="W449:W454" si="161">IF($V449="","",$E$94)</f>
        <v>0</v>
      </c>
      <c r="X449" s="11">
        <f t="shared" ref="X449:X454" si="162">IF($R$4=$C$17,$F$94,"")</f>
        <v>0</v>
      </c>
      <c r="Y449" s="11">
        <f t="shared" ref="Y449:Y454" si="163">IF($R$4=$C$17,$G$94,"")</f>
        <v>0</v>
      </c>
    </row>
    <row r="450" spans="20:25">
      <c r="T450">
        <f t="shared" si="158"/>
        <v>0</v>
      </c>
      <c r="U450">
        <f t="shared" si="159"/>
        <v>0</v>
      </c>
      <c r="V450" s="5">
        <f t="shared" si="160"/>
        <v>46516</v>
      </c>
      <c r="W450" s="11">
        <f t="shared" si="161"/>
        <v>0</v>
      </c>
      <c r="X450" s="11">
        <f t="shared" si="162"/>
        <v>0</v>
      </c>
      <c r="Y450" s="11">
        <f t="shared" si="163"/>
        <v>0</v>
      </c>
    </row>
    <row r="451" spans="20:25">
      <c r="T451">
        <f t="shared" si="158"/>
        <v>0</v>
      </c>
      <c r="U451">
        <f t="shared" si="159"/>
        <v>0</v>
      </c>
      <c r="V451" s="5">
        <f t="shared" si="160"/>
        <v>46516</v>
      </c>
      <c r="W451" s="11">
        <f t="shared" si="161"/>
        <v>0</v>
      </c>
      <c r="X451" s="11">
        <f t="shared" si="162"/>
        <v>0</v>
      </c>
      <c r="Y451" s="11">
        <f t="shared" si="163"/>
        <v>0</v>
      </c>
    </row>
    <row r="452" spans="20:25">
      <c r="T452">
        <f t="shared" si="158"/>
        <v>0</v>
      </c>
      <c r="U452">
        <f t="shared" si="159"/>
        <v>0</v>
      </c>
      <c r="V452" s="5">
        <f t="shared" si="160"/>
        <v>46516</v>
      </c>
      <c r="W452" s="11">
        <f t="shared" si="161"/>
        <v>0</v>
      </c>
      <c r="X452" s="11">
        <f t="shared" si="162"/>
        <v>0</v>
      </c>
      <c r="Y452" s="11">
        <f t="shared" si="163"/>
        <v>0</v>
      </c>
    </row>
    <row r="453" spans="20:25">
      <c r="T453">
        <f t="shared" si="158"/>
        <v>0</v>
      </c>
      <c r="U453">
        <f t="shared" si="159"/>
        <v>0</v>
      </c>
      <c r="V453" s="5">
        <f t="shared" si="160"/>
        <v>46516</v>
      </c>
      <c r="W453" s="11">
        <f t="shared" si="161"/>
        <v>0</v>
      </c>
      <c r="X453" s="11">
        <f t="shared" si="162"/>
        <v>0</v>
      </c>
      <c r="Y453" s="11">
        <f t="shared" si="163"/>
        <v>0</v>
      </c>
    </row>
    <row r="454" spans="20:25">
      <c r="T454">
        <f t="shared" si="158"/>
        <v>0</v>
      </c>
      <c r="U454">
        <f t="shared" si="159"/>
        <v>0</v>
      </c>
      <c r="V454" s="5">
        <f t="shared" si="160"/>
        <v>46516</v>
      </c>
      <c r="W454" s="11">
        <f t="shared" si="161"/>
        <v>0</v>
      </c>
      <c r="X454" s="11">
        <f t="shared" si="162"/>
        <v>0</v>
      </c>
      <c r="Y454" s="11">
        <f t="shared" si="163"/>
        <v>0</v>
      </c>
    </row>
    <row r="455" spans="20:25">
      <c r="T455">
        <f t="shared" ref="T455:T460" si="164">IF($D$95="","",$C$3)</f>
        <v>0</v>
      </c>
      <c r="U455">
        <f t="shared" ref="U455:U460" si="165">IF($D$95="","",$C$4)</f>
        <v>0</v>
      </c>
      <c r="V455" s="5">
        <f t="shared" ref="V455:V460" si="166">IF($D$95="","",$D$95)</f>
        <v>46522</v>
      </c>
      <c r="W455" s="11" t="str">
        <f t="shared" ref="W455:W460" si="167">IF($V455="","",$E$95)</f>
        <v>Pfingsten</v>
      </c>
      <c r="X455" s="11">
        <f t="shared" ref="X455:X460" si="168">IF($R$4=$C$17,$F$95,"")</f>
        <v>0</v>
      </c>
      <c r="Y455" s="11">
        <f t="shared" ref="Y455:Y460" si="169">IF($R$4=$C$17,$G$95,"")</f>
        <v>0</v>
      </c>
    </row>
    <row r="456" spans="20:25">
      <c r="T456">
        <f t="shared" si="164"/>
        <v>0</v>
      </c>
      <c r="U456">
        <f t="shared" si="165"/>
        <v>0</v>
      </c>
      <c r="V456" s="5">
        <f t="shared" si="166"/>
        <v>46522</v>
      </c>
      <c r="W456" s="11" t="str">
        <f t="shared" si="167"/>
        <v>Pfingsten</v>
      </c>
      <c r="X456" s="11">
        <f t="shared" si="168"/>
        <v>0</v>
      </c>
      <c r="Y456" s="11">
        <f t="shared" si="169"/>
        <v>0</v>
      </c>
    </row>
    <row r="457" spans="20:25">
      <c r="T457">
        <f t="shared" si="164"/>
        <v>0</v>
      </c>
      <c r="U457">
        <f t="shared" si="165"/>
        <v>0</v>
      </c>
      <c r="V457" s="5">
        <f t="shared" si="166"/>
        <v>46522</v>
      </c>
      <c r="W457" s="11" t="str">
        <f t="shared" si="167"/>
        <v>Pfingsten</v>
      </c>
      <c r="X457" s="11">
        <f t="shared" si="168"/>
        <v>0</v>
      </c>
      <c r="Y457" s="11">
        <f t="shared" si="169"/>
        <v>0</v>
      </c>
    </row>
    <row r="458" spans="20:25">
      <c r="T458">
        <f t="shared" si="164"/>
        <v>0</v>
      </c>
      <c r="U458">
        <f t="shared" si="165"/>
        <v>0</v>
      </c>
      <c r="V458" s="5">
        <f t="shared" si="166"/>
        <v>46522</v>
      </c>
      <c r="W458" s="11" t="str">
        <f t="shared" si="167"/>
        <v>Pfingsten</v>
      </c>
      <c r="X458" s="11">
        <f t="shared" si="168"/>
        <v>0</v>
      </c>
      <c r="Y458" s="11">
        <f t="shared" si="169"/>
        <v>0</v>
      </c>
    </row>
    <row r="459" spans="20:25">
      <c r="T459">
        <f t="shared" si="164"/>
        <v>0</v>
      </c>
      <c r="U459">
        <f t="shared" si="165"/>
        <v>0</v>
      </c>
      <c r="V459" s="5">
        <f t="shared" si="166"/>
        <v>46522</v>
      </c>
      <c r="W459" s="11" t="str">
        <f t="shared" si="167"/>
        <v>Pfingsten</v>
      </c>
      <c r="X459" s="11">
        <f t="shared" si="168"/>
        <v>0</v>
      </c>
      <c r="Y459" s="11">
        <f t="shared" si="169"/>
        <v>0</v>
      </c>
    </row>
    <row r="460" spans="20:25">
      <c r="T460">
        <f t="shared" si="164"/>
        <v>0</v>
      </c>
      <c r="U460">
        <f t="shared" si="165"/>
        <v>0</v>
      </c>
      <c r="V460" s="5">
        <f t="shared" si="166"/>
        <v>46522</v>
      </c>
      <c r="W460" s="11" t="str">
        <f t="shared" si="167"/>
        <v>Pfingsten</v>
      </c>
      <c r="X460" s="11">
        <f t="shared" si="168"/>
        <v>0</v>
      </c>
      <c r="Y460" s="11">
        <f t="shared" si="169"/>
        <v>0</v>
      </c>
    </row>
    <row r="461" spans="20:25">
      <c r="T461">
        <f t="shared" ref="T461:T466" si="170">IF($D$96="","",$C$3)</f>
        <v>0</v>
      </c>
      <c r="U461">
        <f t="shared" ref="U461:U466" si="171">IF($D$96="","",$C$4)</f>
        <v>0</v>
      </c>
      <c r="V461" s="5">
        <f t="shared" ref="V461:V466" si="172">IF($D$96="","",$D$96)</f>
        <v>46523</v>
      </c>
      <c r="W461" s="11" t="str">
        <f t="shared" ref="W461:W466" si="173">IF($V461="","",$E$96)</f>
        <v>Pfingsten</v>
      </c>
      <c r="X461" s="11">
        <f t="shared" ref="X461:X466" si="174">IF($R$4=$C$17,$F$96,"")</f>
        <v>0</v>
      </c>
      <c r="Y461" s="11">
        <f t="shared" ref="Y461:Y466" si="175">IF($R$4=$C$17,$G$96,"")</f>
        <v>0</v>
      </c>
    </row>
    <row r="462" spans="20:25">
      <c r="T462">
        <f t="shared" si="170"/>
        <v>0</v>
      </c>
      <c r="U462">
        <f t="shared" si="171"/>
        <v>0</v>
      </c>
      <c r="V462" s="5">
        <f t="shared" si="172"/>
        <v>46523</v>
      </c>
      <c r="W462" s="11" t="str">
        <f t="shared" si="173"/>
        <v>Pfingsten</v>
      </c>
      <c r="X462" s="11">
        <f t="shared" si="174"/>
        <v>0</v>
      </c>
      <c r="Y462" s="11">
        <f t="shared" si="175"/>
        <v>0</v>
      </c>
    </row>
    <row r="463" spans="20:25">
      <c r="T463">
        <f t="shared" si="170"/>
        <v>0</v>
      </c>
      <c r="U463">
        <f t="shared" si="171"/>
        <v>0</v>
      </c>
      <c r="V463" s="5">
        <f t="shared" si="172"/>
        <v>46523</v>
      </c>
      <c r="W463" s="11" t="str">
        <f t="shared" si="173"/>
        <v>Pfingsten</v>
      </c>
      <c r="X463" s="11">
        <f t="shared" si="174"/>
        <v>0</v>
      </c>
      <c r="Y463" s="11">
        <f t="shared" si="175"/>
        <v>0</v>
      </c>
    </row>
    <row r="464" spans="20:25">
      <c r="T464">
        <f t="shared" si="170"/>
        <v>0</v>
      </c>
      <c r="U464">
        <f t="shared" si="171"/>
        <v>0</v>
      </c>
      <c r="V464" s="5">
        <f t="shared" si="172"/>
        <v>46523</v>
      </c>
      <c r="W464" s="11" t="str">
        <f t="shared" si="173"/>
        <v>Pfingsten</v>
      </c>
      <c r="X464" s="11">
        <f t="shared" si="174"/>
        <v>0</v>
      </c>
      <c r="Y464" s="11">
        <f t="shared" si="175"/>
        <v>0</v>
      </c>
    </row>
    <row r="465" spans="20:25">
      <c r="T465">
        <f t="shared" si="170"/>
        <v>0</v>
      </c>
      <c r="U465">
        <f t="shared" si="171"/>
        <v>0</v>
      </c>
      <c r="V465" s="5">
        <f t="shared" si="172"/>
        <v>46523</v>
      </c>
      <c r="W465" s="11" t="str">
        <f t="shared" si="173"/>
        <v>Pfingsten</v>
      </c>
      <c r="X465" s="11">
        <f t="shared" si="174"/>
        <v>0</v>
      </c>
      <c r="Y465" s="11">
        <f t="shared" si="175"/>
        <v>0</v>
      </c>
    </row>
    <row r="466" spans="20:25">
      <c r="T466">
        <f t="shared" si="170"/>
        <v>0</v>
      </c>
      <c r="U466">
        <f t="shared" si="171"/>
        <v>0</v>
      </c>
      <c r="V466" s="5">
        <f t="shared" si="172"/>
        <v>46523</v>
      </c>
      <c r="W466" s="11" t="str">
        <f t="shared" si="173"/>
        <v>Pfingsten</v>
      </c>
      <c r="X466" s="11">
        <f t="shared" si="174"/>
        <v>0</v>
      </c>
      <c r="Y466" s="11">
        <f t="shared" si="175"/>
        <v>0</v>
      </c>
    </row>
  </sheetData>
  <sheetProtection sheet="1" objects="1" scenarios="1" selectLockedCells="1"/>
  <autoFilter ref="A22:G96" xr:uid="{00000000-0001-0000-0000-000000000000}"/>
  <mergeCells count="18">
    <mergeCell ref="C17:H17"/>
    <mergeCell ref="G19:G20"/>
    <mergeCell ref="C3:D3"/>
    <mergeCell ref="B12:H13"/>
    <mergeCell ref="C14:H14"/>
    <mergeCell ref="B19:B20"/>
    <mergeCell ref="J65:P65"/>
    <mergeCell ref="C9:H11"/>
    <mergeCell ref="J19:P19"/>
    <mergeCell ref="J63:P64"/>
    <mergeCell ref="C4:D4"/>
    <mergeCell ref="L16:O16"/>
    <mergeCell ref="L17:O17"/>
    <mergeCell ref="J61:P62"/>
    <mergeCell ref="C6:H7"/>
    <mergeCell ref="P14:P16"/>
    <mergeCell ref="E19:E20"/>
    <mergeCell ref="F19:F20"/>
  </mergeCells>
  <phoneticPr fontId="1" type="noConversion"/>
  <conditionalFormatting sqref="E21:F56 G23:G56">
    <cfRule type="expression" dxfId="1" priority="23" stopIfTrue="1">
      <formula>IF($B21="X",1,0)</formula>
    </cfRule>
  </conditionalFormatting>
  <conditionalFormatting sqref="E59:G96">
    <cfRule type="expression" dxfId="0" priority="1" stopIfTrue="1">
      <formula>IF($B59="X",1,0)</formula>
    </cfRule>
  </conditionalFormatting>
  <dataValidations count="2">
    <dataValidation type="list" allowBlank="1" showInputMessage="1" showErrorMessage="1" sqref="C6:H7" xr:uid="{00000000-0002-0000-0000-000000000000}">
      <formula1>$U$5:$U10</formula1>
    </dataValidation>
    <dataValidation type="list" allowBlank="1" showInputMessage="1" showErrorMessage="1" sqref="C17:H17" xr:uid="{00000000-0002-0000-0000-000001000000}">
      <formula1>$R$4:$R$9</formula1>
    </dataValidation>
  </dataValidations>
  <pageMargins left="0.59055118110236227" right="0.39370078740157483" top="0.98425196850393704" bottom="0.39370078740157483" header="0.51181102362204722" footer="0.31496062992125984"/>
  <pageSetup paperSize="9" orientation="portrait" r:id="rId1"/>
  <headerFooter alignWithMargins="0">
    <oddHeader>&amp;L&amp;22HBV-Meldebogen Saison 2026/27</oddHeader>
    <oddFooter>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619EBD03ED54B9D6F0029252EDD07" ma:contentTypeVersion="16" ma:contentTypeDescription="Ein neues Dokument erstellen." ma:contentTypeScope="" ma:versionID="805df8a37e1466fcd799b1a3bd2745e2">
  <xsd:schema xmlns:xsd="http://www.w3.org/2001/XMLSchema" xmlns:xs="http://www.w3.org/2001/XMLSchema" xmlns:p="http://schemas.microsoft.com/office/2006/metadata/properties" xmlns:ns2="bbd4fc41-7693-44e6-9810-79c98718f6bb" xmlns:ns3="71689e5c-6649-445e-81b8-d8bd44946d7f" targetNamespace="http://schemas.microsoft.com/office/2006/metadata/properties" ma:root="true" ma:fieldsID="80561d543ba3e55619391a9839c1371e" ns2:_="" ns3:_="">
    <xsd:import namespace="bbd4fc41-7693-44e6-9810-79c98718f6bb"/>
    <xsd:import namespace="71689e5c-6649-445e-81b8-d8bd44946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4fc41-7693-44e6-9810-79c98718f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a17e2ef-93dc-496b-aee4-eda4535995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9e5c-6649-445e-81b8-d8bd44946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c6712d-23c5-4f4b-b643-2cf348dda950}" ma:internalName="TaxCatchAll" ma:showField="CatchAllData" ma:web="71689e5c-6649-445e-81b8-d8bd44946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689e5c-6649-445e-81b8-d8bd44946d7f" xsi:nil="true"/>
    <lcf76f155ced4ddcb4097134ff3c332f xmlns="bbd4fc41-7693-44e6-9810-79c98718f6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0FE4C8-BEE3-4660-9283-F486D0D86808}"/>
</file>

<file path=customXml/itemProps2.xml><?xml version="1.0" encoding="utf-8"?>
<ds:datastoreItem xmlns:ds="http://schemas.openxmlformats.org/officeDocument/2006/customXml" ds:itemID="{F198BE0A-65F5-4B83-B572-CE8351F6C703}"/>
</file>

<file path=customXml/itemProps3.xml><?xml version="1.0" encoding="utf-8"?>
<ds:datastoreItem xmlns:ds="http://schemas.openxmlformats.org/officeDocument/2006/customXml" ds:itemID="{C69AB7F0-71B9-46E1-A9EF-F812F6356F5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Halle</vt:lpstr>
      <vt:lpstr>Halle!Druckbereich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Detgen</dc:creator>
  <cp:lastModifiedBy>Stephan Detgen</cp:lastModifiedBy>
  <cp:lastPrinted>2026-05-15T12:05:22Z</cp:lastPrinted>
  <dcterms:created xsi:type="dcterms:W3CDTF">2012-04-13T14:54:26Z</dcterms:created>
  <dcterms:modified xsi:type="dcterms:W3CDTF">2026-05-17T21:17:52Z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4f5a1e-de7c-41af-89dd-c1d9db1c8c14_Enabled">
    <vt:lpwstr>true</vt:lpwstr>
  </property>
  <property fmtid="{D5CDD505-2E9C-101B-9397-08002B2CF9AE}" pid="3" name="MSIP_Label_b34f5a1e-de7c-41af-89dd-c1d9db1c8c14_SetDate">
    <vt:lpwstr>2023-05-09T15:02:45Z</vt:lpwstr>
  </property>
  <property fmtid="{D5CDD505-2E9C-101B-9397-08002B2CF9AE}" pid="4" name="MSIP_Label_b34f5a1e-de7c-41af-89dd-c1d9db1c8c14_Method">
    <vt:lpwstr>Standard</vt:lpwstr>
  </property>
  <property fmtid="{D5CDD505-2E9C-101B-9397-08002B2CF9AE}" pid="5" name="MSIP_Label_b34f5a1e-de7c-41af-89dd-c1d9db1c8c14_Name">
    <vt:lpwstr>Vertraulich</vt:lpwstr>
  </property>
  <property fmtid="{D5CDD505-2E9C-101B-9397-08002B2CF9AE}" pid="6" name="MSIP_Label_b34f5a1e-de7c-41af-89dd-c1d9db1c8c14_SiteId">
    <vt:lpwstr>60a6c60d-e25e-4a6c-a276-5e1857f227f9</vt:lpwstr>
  </property>
  <property fmtid="{D5CDD505-2E9C-101B-9397-08002B2CF9AE}" pid="7" name="MSIP_Label_b34f5a1e-de7c-41af-89dd-c1d9db1c8c14_ActionId">
    <vt:lpwstr>4f06663e-44d7-42a0-99cb-be80a1209d2a</vt:lpwstr>
  </property>
  <property fmtid="{D5CDD505-2E9C-101B-9397-08002B2CF9AE}" pid="8" name="MSIP_Label_b34f5a1e-de7c-41af-89dd-c1d9db1c8c14_ContentBits">
    <vt:lpwstr>0</vt:lpwstr>
  </property>
  <property fmtid="{D5CDD505-2E9C-101B-9397-08002B2CF9AE}" pid="9" name="ContentTypeId">
    <vt:lpwstr>0x010100852619EBD03ED54B9D6F0029252EDD07</vt:lpwstr>
  </property>
</Properties>
</file>